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5" activeTab="8"/>
  </bookViews>
  <sheets>
    <sheet name="科学技术普及活动" sheetId="1" r:id="rId1"/>
    <sheet name="学会·建设及学术活动" sheetId="2" r:id="rId2"/>
    <sheet name="综合事务工作" sheetId="3" r:id="rId3"/>
    <sheet name="湖北科学普及专项转移支付" sheetId="4" r:id="rId4"/>
    <sheet name="省科技馆业务运行经费" sheetId="5" r:id="rId5"/>
    <sheet name="湖北省青少年科学教育活动" sheetId="6" r:id="rId6"/>
    <sheet name="服务学会改革发展" sheetId="7" r:id="rId7"/>
    <sheet name="院士专家服务联络经费" sheetId="8" r:id="rId8"/>
    <sheet name="农村科普和农民技能提升项目" sheetId="9" r:id="rId9"/>
  </sheets>
  <calcPr calcId="144525"/>
</workbook>
</file>

<file path=xl/sharedStrings.xml><?xml version="1.0" encoding="utf-8"?>
<sst xmlns="http://schemas.openxmlformats.org/spreadsheetml/2006/main" count="808" uniqueCount="333">
  <si>
    <t>2018年科学技术普及活动项目绩效自评表</t>
  </si>
  <si>
    <r>
      <rPr>
        <sz val="12"/>
        <rFont val="楷体_GB2312"/>
        <charset val="134"/>
      </rPr>
      <t>填报日期：2019年5月30日</t>
    </r>
    <r>
      <rPr>
        <sz val="12"/>
        <rFont val="Arial"/>
        <charset val="0"/>
      </rPr>
      <t xml:space="preserve">				</t>
    </r>
  </si>
  <si>
    <t>总分：96.84</t>
  </si>
  <si>
    <t>项目名称</t>
  </si>
  <si>
    <t>科学技术普及活动</t>
  </si>
  <si>
    <t>主管部门</t>
  </si>
  <si>
    <t>湖北省科协</t>
  </si>
  <si>
    <t>项目实施单位</t>
  </si>
  <si>
    <t>普及部</t>
  </si>
  <si>
    <t>项目类别</t>
  </si>
  <si>
    <r>
      <rPr>
        <sz val="12"/>
        <rFont val="仿宋_GB2312"/>
        <charset val="134"/>
      </rPr>
      <t xml:space="preserve">1、部门预算项目   </t>
    </r>
    <r>
      <rPr>
        <sz val="12"/>
        <rFont val="Wingdings"/>
        <charset val="2"/>
      </rPr>
      <t>þ</t>
    </r>
    <r>
      <rPr>
        <sz val="12"/>
        <rFont val="仿宋_GB2312"/>
        <charset val="134"/>
      </rPr>
      <t xml:space="preserve">   2、省直专项   □  3、省对下转移支付项目 □</t>
    </r>
  </si>
  <si>
    <t>项目属性</t>
  </si>
  <si>
    <r>
      <rPr>
        <sz val="12"/>
        <rFont val="仿宋_GB2312"/>
        <charset val="134"/>
      </rPr>
      <t xml:space="preserve">1、持续性项目     </t>
    </r>
    <r>
      <rPr>
        <sz val="12"/>
        <rFont val="Wingdings"/>
        <charset val="2"/>
      </rPr>
      <t>þ</t>
    </r>
    <r>
      <rPr>
        <sz val="12"/>
        <rFont val="仿宋_GB2312"/>
        <charset val="134"/>
      </rPr>
      <t xml:space="preserve">   2、新增性项目 □</t>
    </r>
  </si>
  <si>
    <t>项目类型</t>
  </si>
  <si>
    <r>
      <rPr>
        <sz val="12"/>
        <rFont val="仿宋_GB2312"/>
        <charset val="134"/>
      </rPr>
      <t xml:space="preserve">1、常年性项目     </t>
    </r>
    <r>
      <rPr>
        <sz val="12"/>
        <rFont val="Wingdings"/>
        <charset val="2"/>
      </rPr>
      <t>þ</t>
    </r>
    <r>
      <rPr>
        <sz val="12"/>
        <rFont val="仿宋_GB2312"/>
        <charset val="134"/>
      </rPr>
      <t xml:space="preserve">   2、延续性项目 □      3、一次性项目   □</t>
    </r>
  </si>
  <si>
    <t>预算执行情况（万元） （20分）</t>
  </si>
  <si>
    <t>预算数（A)</t>
  </si>
  <si>
    <t>执行数(B)</t>
  </si>
  <si>
    <t>执行率(B/A)</t>
  </si>
  <si>
    <t>得分（20分*执行率）</t>
  </si>
  <si>
    <t>年度财政资金总额</t>
  </si>
  <si>
    <t>一级指标</t>
  </si>
  <si>
    <t>二级指标</t>
  </si>
  <si>
    <t>三级指标</t>
  </si>
  <si>
    <t>年初目标值（A)</t>
  </si>
  <si>
    <t>实际完成值(B)</t>
  </si>
  <si>
    <t>得分</t>
  </si>
  <si>
    <t>产出指标  （40分）</t>
  </si>
  <si>
    <t>数量指标</t>
  </si>
  <si>
    <t>科普宣传品发放数量</t>
  </si>
  <si>
    <t>省级科普活动参加人数</t>
  </si>
  <si>
    <t>举行少儿科普活动期数</t>
  </si>
  <si>
    <t>9期</t>
  </si>
  <si>
    <t>手机报科普内容</t>
  </si>
  <si>
    <t>每周一期</t>
  </si>
  <si>
    <t>科普信息化网上栏目数量</t>
  </si>
  <si>
    <t>6个版块</t>
  </si>
  <si>
    <t>6版</t>
  </si>
  <si>
    <t>江城科普快车宣传期数</t>
  </si>
  <si>
    <t>12期</t>
  </si>
  <si>
    <t>质量指标</t>
  </si>
  <si>
    <t>科普活动完成率</t>
  </si>
  <si>
    <t>时效指标</t>
  </si>
  <si>
    <t>科普内容网络及时更新呈现</t>
  </si>
  <si>
    <t>每天更新呈现</t>
  </si>
  <si>
    <t>效益指标 （40分）</t>
  </si>
  <si>
    <t>社会效益</t>
  </si>
  <si>
    <t>公民科学素质提升</t>
  </si>
  <si>
    <t>效果显著</t>
  </si>
  <si>
    <t>传播科学正能量，推进科普广泛覆盖</t>
  </si>
  <si>
    <t>有力推动</t>
  </si>
  <si>
    <t>服务对象满意度指标</t>
  </si>
  <si>
    <t>科普活动满意度</t>
  </si>
  <si>
    <t>备注：</t>
  </si>
  <si>
    <t>1.预算执行情况口径：预算数为调整后财政资金总额（包括上年结余结转），执行数为资金使用单位财政资金实际支出数。</t>
  </si>
  <si>
    <t>2.定量指标完成数汇总原则：绝对值直接累加计算，相对值按照资金额度加权平均计算。定量指标计分原则：正向指标（即目标值为≥X,得分=权重*B/A），反向指标（即目标值为≤X，得分=权重*A/B)，得分不得突破权重总额。定量指标先汇总完成数，再计算得分。</t>
  </si>
  <si>
    <t>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</t>
  </si>
  <si>
    <t>4.基于经济性和必要性等因素考虑，满意度指标暂可不作为必评指标。</t>
  </si>
  <si>
    <t>2018年度机关项目绩效自评表</t>
  </si>
  <si>
    <r>
      <rPr>
        <sz val="12"/>
        <rFont val="楷体_GB2312"/>
        <charset val="134"/>
      </rPr>
      <t>填报日期：</t>
    </r>
    <r>
      <rPr>
        <sz val="12"/>
        <rFont val="Arial"/>
        <charset val="0"/>
      </rPr>
      <t xml:space="preserve">				</t>
    </r>
    <r>
      <rPr>
        <sz val="12"/>
        <rFont val="楷体_GB2312"/>
        <charset val="134"/>
      </rPr>
      <t>2019年5月30日</t>
    </r>
  </si>
  <si>
    <t>总分：97.50</t>
  </si>
  <si>
    <t>学会建设及学术活动</t>
  </si>
  <si>
    <t>学会部、国际部</t>
  </si>
  <si>
    <t>晨光计划资助人数</t>
  </si>
  <si>
    <t>50人</t>
  </si>
  <si>
    <t>59人</t>
  </si>
  <si>
    <t>联系接待海外专家人次</t>
  </si>
  <si>
    <t>50人次</t>
  </si>
  <si>
    <t>40人次</t>
  </si>
  <si>
    <t>公务出国批次</t>
  </si>
  <si>
    <t>3次</t>
  </si>
  <si>
    <t>创新示范学会评选表彰数量</t>
  </si>
  <si>
    <t>能力提升示范学会评选表彰数量</t>
  </si>
  <si>
    <t>优秀科技期刊评选表彰数量</t>
  </si>
  <si>
    <t>学会联合体建设数量</t>
  </si>
  <si>
    <t>支持强化组织建设的高校科协数量</t>
  </si>
  <si>
    <t>《湖北省投资环境蓝皮书》编制</t>
  </si>
  <si>
    <t>1套</t>
  </si>
  <si>
    <t xml:space="preserve"> 《湖北省减轻自然灾害白皮书》印制数量</t>
  </si>
  <si>
    <t>400册</t>
  </si>
  <si>
    <t>500册</t>
  </si>
  <si>
    <t>组织开展或资助支持重点学术活动次数</t>
  </si>
  <si>
    <t>40场</t>
  </si>
  <si>
    <t>49场</t>
  </si>
  <si>
    <t>组织管理学会换届比例</t>
  </si>
  <si>
    <t>经济效益</t>
  </si>
  <si>
    <t>通过海智计划，人才技术引进</t>
  </si>
  <si>
    <t>学会承接政府转移职能</t>
  </si>
  <si>
    <t>学会及科技工作者满意度</t>
  </si>
  <si>
    <t>2018年综合事务工作项目绩效自评表</t>
  </si>
  <si>
    <r>
      <rPr>
        <sz val="12"/>
        <rFont val="楷体_GB2312"/>
        <charset val="134"/>
      </rPr>
      <t>填报日期：</t>
    </r>
    <r>
      <rPr>
        <sz val="12"/>
        <rFont val="Arial"/>
        <charset val="0"/>
      </rPr>
      <t xml:space="preserve">				</t>
    </r>
    <r>
      <rPr>
        <sz val="12"/>
        <rFont val="楷体_GB2312"/>
        <charset val="134"/>
      </rPr>
      <t xml:space="preserve">2019年5月30日    </t>
    </r>
  </si>
  <si>
    <r>
      <rPr>
        <sz val="12"/>
        <rFont val="宋体"/>
        <charset val="134"/>
      </rPr>
      <t>总分：9</t>
    </r>
    <r>
      <rPr>
        <sz val="12"/>
        <rFont val="宋体"/>
        <charset val="134"/>
      </rPr>
      <t>6.79</t>
    </r>
  </si>
  <si>
    <t>综合事务工作</t>
  </si>
  <si>
    <t>课题研究完成数量</t>
  </si>
  <si>
    <t>决策咨询专报数量</t>
  </si>
  <si>
    <t>院士专家工作站建站累计数量</t>
  </si>
  <si>
    <t>引进院士和专家累计数量</t>
  </si>
  <si>
    <t>出版优秀科技工作者宣传图书册数</t>
  </si>
  <si>
    <t>2000册</t>
  </si>
  <si>
    <t>3000册</t>
  </si>
  <si>
    <t>科技工作者宣传人数</t>
  </si>
  <si>
    <t>15人</t>
  </si>
  <si>
    <t>17人</t>
  </si>
  <si>
    <t>院士专家联络慰问次数</t>
  </si>
  <si>
    <t>1次</t>
  </si>
  <si>
    <t>科学道德和学风宣讲活动参与人数</t>
  </si>
  <si>
    <t>1200人</t>
  </si>
  <si>
    <t>党组中心组学习</t>
  </si>
  <si>
    <t>8次</t>
  </si>
  <si>
    <t>17次</t>
  </si>
  <si>
    <t>党员学习教育活动</t>
  </si>
  <si>
    <t>12次</t>
  </si>
  <si>
    <t>16次</t>
  </si>
  <si>
    <t>科协党员生活期数</t>
  </si>
  <si>
    <t>8期</t>
  </si>
  <si>
    <t>1期</t>
  </si>
  <si>
    <t>结对农户</t>
  </si>
  <si>
    <t>79户</t>
  </si>
  <si>
    <t>慰问社区困难群众</t>
  </si>
  <si>
    <t>20人</t>
  </si>
  <si>
    <t>党风廉政建设检查次数</t>
  </si>
  <si>
    <t>宣传活动次数</t>
  </si>
  <si>
    <t>10次</t>
  </si>
  <si>
    <t>迎检项目优秀率</t>
  </si>
  <si>
    <t>取得上级领导或党委、政府有关部门批示及上级决策咨询刊物刊载数量</t>
  </si>
  <si>
    <t xml:space="preserve">后勤对机关日常事务保障效率 
</t>
  </si>
  <si>
    <t>有力保障</t>
  </si>
  <si>
    <t>建站企业满意度</t>
  </si>
  <si>
    <t>党风廉政群众满意率</t>
  </si>
  <si>
    <t>群众满意度</t>
  </si>
  <si>
    <t>2018年湖北科学普及专项转移支付项目绩效自评表</t>
  </si>
  <si>
    <r>
      <rPr>
        <sz val="12"/>
        <rFont val="楷体_GB2312"/>
        <charset val="134"/>
      </rPr>
      <t>填报日期：</t>
    </r>
    <r>
      <rPr>
        <sz val="12"/>
        <rFont val="楷体_GB2312"/>
        <charset val="134"/>
      </rPr>
      <t>2019年5月30日</t>
    </r>
  </si>
  <si>
    <r>
      <rPr>
        <sz val="12"/>
        <rFont val="宋体"/>
        <charset val="134"/>
      </rPr>
      <t>总分：9</t>
    </r>
    <r>
      <rPr>
        <sz val="12"/>
        <rFont val="宋体"/>
        <charset val="134"/>
      </rPr>
      <t>6</t>
    </r>
    <r>
      <rPr>
        <sz val="12"/>
        <rFont val="宋体"/>
        <charset val="134"/>
      </rPr>
      <t>.</t>
    </r>
    <r>
      <rPr>
        <sz val="12"/>
        <rFont val="宋体"/>
        <charset val="134"/>
      </rPr>
      <t>05</t>
    </r>
  </si>
  <si>
    <t>湖北科学普及专项转移支付</t>
  </si>
  <si>
    <t>科普特色农业产业科普示范基地补助数量</t>
  </si>
  <si>
    <t>科普示范学校、社区补助数量</t>
  </si>
  <si>
    <t>流动科技馆、大篷车开展县市区</t>
  </si>
  <si>
    <t>基层科技馆免费开放补助数量</t>
  </si>
  <si>
    <t>国家公园科普建设完成率</t>
  </si>
  <si>
    <t>流动科技馆、大篷车参观人数</t>
  </si>
  <si>
    <t>20万人次</t>
  </si>
  <si>
    <t>特色产业基地科普阵地建设</t>
  </si>
  <si>
    <t>“六有”科普设施建立健全</t>
  </si>
  <si>
    <t>“六有”科普设施建立基本健全</t>
  </si>
  <si>
    <t>资金按计划拨付</t>
  </si>
  <si>
    <t>及时拨付</t>
  </si>
  <si>
    <t>特色产业基地标准化推广辐射范围</t>
  </si>
  <si>
    <t>辐射效果显著</t>
  </si>
  <si>
    <t>科普基地以及周边辐射农民对基地建设的满意度</t>
  </si>
  <si>
    <t>科普对象满意度</t>
  </si>
  <si>
    <t>2018年省科技馆业务运行经费项目绩效自评表</t>
  </si>
  <si>
    <r>
      <rPr>
        <sz val="12"/>
        <rFont val="宋体"/>
        <charset val="134"/>
      </rPr>
      <t>总分：9</t>
    </r>
    <r>
      <rPr>
        <sz val="12"/>
        <rFont val="宋体"/>
        <charset val="134"/>
      </rPr>
      <t>6.53</t>
    </r>
  </si>
  <si>
    <t>省科技馆业务运行经费</t>
  </si>
  <si>
    <t>湖北省科技馆</t>
  </si>
  <si>
    <t>调研、评估报告</t>
  </si>
  <si>
    <t>6篇</t>
  </si>
  <si>
    <t>7篇</t>
  </si>
  <si>
    <t>研究论文、综述</t>
  </si>
  <si>
    <t>16篇</t>
  </si>
  <si>
    <t>教育、案例资源包</t>
  </si>
  <si>
    <t>8卷</t>
  </si>
  <si>
    <t>开展讲座</t>
  </si>
  <si>
    <t>发表论文</t>
  </si>
  <si>
    <t>1篇/人</t>
  </si>
  <si>
    <t>开展主旨报告</t>
  </si>
  <si>
    <t>5场</t>
  </si>
  <si>
    <t>学者讨论</t>
  </si>
  <si>
    <t>2场</t>
  </si>
  <si>
    <t>脑科学课程资源</t>
  </si>
  <si>
    <t>阶段性成果报告</t>
  </si>
  <si>
    <t>上传文件总量</t>
  </si>
  <si>
    <t>40篇</t>
  </si>
  <si>
    <t>49篇</t>
  </si>
  <si>
    <t>重大活动拍摄照片</t>
  </si>
  <si>
    <t>4000张</t>
  </si>
  <si>
    <t>齐全</t>
  </si>
  <si>
    <t>重大活动拍摄视频</t>
  </si>
  <si>
    <t>20小时</t>
  </si>
  <si>
    <t>记录新馆建设施工</t>
  </si>
  <si>
    <t>记录新馆建设施工资料齐全</t>
  </si>
  <si>
    <t>巡展次数</t>
  </si>
  <si>
    <t>公众参观人次</t>
  </si>
  <si>
    <t>1万人次</t>
  </si>
  <si>
    <t>展品套数</t>
  </si>
  <si>
    <t>参观人数</t>
  </si>
  <si>
    <t>60万人次</t>
  </si>
  <si>
    <t>60.5万人次</t>
  </si>
  <si>
    <t>展品完好率</t>
  </si>
  <si>
    <t>培训人员</t>
  </si>
  <si>
    <t>200人</t>
  </si>
  <si>
    <t>216人</t>
  </si>
  <si>
    <t>现代科技馆相关技术规范</t>
  </si>
  <si>
    <t>3篇</t>
  </si>
  <si>
    <t>18篇</t>
  </si>
  <si>
    <t>专业科技馆技术规范</t>
  </si>
  <si>
    <t>9篇</t>
  </si>
  <si>
    <t>流动科技馆技术规范</t>
  </si>
  <si>
    <t>数字科技馆技术规范</t>
  </si>
  <si>
    <t>建立展厅</t>
  </si>
  <si>
    <t>5个</t>
  </si>
  <si>
    <t>8个</t>
  </si>
  <si>
    <t>布置“楚王归来”展厅</t>
  </si>
  <si>
    <t>3个</t>
  </si>
  <si>
    <t>制作展品</t>
  </si>
  <si>
    <t>20件</t>
  </si>
  <si>
    <t>26件</t>
  </si>
  <si>
    <t>以“楚王归来”为主题的互动体验展项</t>
  </si>
  <si>
    <t>6件</t>
  </si>
  <si>
    <t>建立人类重大发现与创新知识谱系数据库</t>
  </si>
  <si>
    <t>1个</t>
  </si>
  <si>
    <t>建数字化模型</t>
  </si>
  <si>
    <t>11个</t>
  </si>
  <si>
    <t>楚国各类重大科技成就代表遗址与遗物数字化模型</t>
  </si>
  <si>
    <t>10个</t>
  </si>
  <si>
    <t>建立荆楚古代科技成果数据库</t>
  </si>
  <si>
    <t>太空虚拟体验技术系统</t>
  </si>
  <si>
    <t>建立实现三维立体的太空虚拟场景的系统模块</t>
  </si>
  <si>
    <t>3种</t>
  </si>
  <si>
    <t>建立动态虚拟太空场景</t>
  </si>
  <si>
    <t>5种</t>
  </si>
  <si>
    <t>培养科技馆青年骨干队伍</t>
  </si>
  <si>
    <t>30-40名</t>
  </si>
  <si>
    <t>30名</t>
  </si>
  <si>
    <t>培养硕士研究生</t>
  </si>
  <si>
    <t>18-20名</t>
  </si>
  <si>
    <t>20名</t>
  </si>
  <si>
    <t>培养博士研究生</t>
  </si>
  <si>
    <t>3-4名</t>
  </si>
  <si>
    <t>3名</t>
  </si>
  <si>
    <t>发表学术论文</t>
  </si>
  <si>
    <t>5篇</t>
  </si>
  <si>
    <t>发表专著</t>
  </si>
  <si>
    <t>1部</t>
  </si>
  <si>
    <t>申报知识产权</t>
  </si>
  <si>
    <t>5项</t>
  </si>
  <si>
    <t>7项</t>
  </si>
  <si>
    <t>完成及时率</t>
  </si>
  <si>
    <t>社会效益指标</t>
  </si>
  <si>
    <t>科普浏览次数</t>
  </si>
  <si>
    <t>30000次</t>
  </si>
  <si>
    <t>30119次</t>
  </si>
  <si>
    <t>服务对象满意度</t>
  </si>
  <si>
    <t>90%以上</t>
  </si>
  <si>
    <t>2018年湖北省青少年科学教育活动项目绩效自评表</t>
  </si>
  <si>
    <r>
      <rPr>
        <sz val="12"/>
        <rFont val="宋体"/>
        <charset val="134"/>
      </rPr>
      <t>总分：97.</t>
    </r>
    <r>
      <rPr>
        <sz val="12"/>
        <rFont val="宋体"/>
        <charset val="134"/>
      </rPr>
      <t>87</t>
    </r>
  </si>
  <si>
    <t>湖北省青少年科学教育活动</t>
  </si>
  <si>
    <t>湖北省青少年科技中心</t>
  </si>
  <si>
    <t>科技工作室维护</t>
  </si>
  <si>
    <t>4个</t>
  </si>
  <si>
    <t>开展各项科普竞赛活动</t>
  </si>
  <si>
    <t>4次</t>
  </si>
  <si>
    <t>开展高校营活动</t>
  </si>
  <si>
    <t>培训科技辅导员老师</t>
  </si>
  <si>
    <t>300人</t>
  </si>
  <si>
    <t>发放青少年科普资料册数</t>
  </si>
  <si>
    <t>1000册</t>
  </si>
  <si>
    <t>1400册</t>
  </si>
  <si>
    <t>展出展板数量</t>
  </si>
  <si>
    <t>100个</t>
  </si>
  <si>
    <t>科普活动</t>
  </si>
  <si>
    <t>管理科普示范学校</t>
  </si>
  <si>
    <t>25所</t>
  </si>
  <si>
    <t>科普巡回报告</t>
  </si>
  <si>
    <t>75场</t>
  </si>
  <si>
    <t>108场</t>
  </si>
  <si>
    <t>科普志愿者参与人数</t>
  </si>
  <si>
    <t>20人以上</t>
  </si>
  <si>
    <t>科技工作站状况调查站点数量</t>
  </si>
  <si>
    <t>科技工作站建议征集数量</t>
  </si>
  <si>
    <t>活动完成及时率</t>
  </si>
  <si>
    <t>青少年满意度</t>
  </si>
  <si>
    <t>科技工作者满意度</t>
  </si>
  <si>
    <t>2018年服务学会改革发展项目绩效自评表</t>
  </si>
  <si>
    <r>
      <rPr>
        <sz val="12"/>
        <rFont val="宋体"/>
        <charset val="134"/>
      </rPr>
      <t>总分：9</t>
    </r>
    <r>
      <rPr>
        <sz val="12"/>
        <rFont val="宋体"/>
        <charset val="134"/>
      </rPr>
      <t>6.94</t>
    </r>
  </si>
  <si>
    <t>服务学会改革发展</t>
  </si>
  <si>
    <t>省科协学会信息服务中心</t>
  </si>
  <si>
    <t>建立党组织</t>
  </si>
  <si>
    <t>141家</t>
  </si>
  <si>
    <t>134个组织覆盖148个学会</t>
  </si>
  <si>
    <t>开展有组织党务活动</t>
  </si>
  <si>
    <t>146家</t>
  </si>
  <si>
    <t>学会网络覆盖率</t>
  </si>
  <si>
    <t>成果展示</t>
  </si>
  <si>
    <t>10项</t>
  </si>
  <si>
    <t>项目签约</t>
  </si>
  <si>
    <t>学会事务网上办理率</t>
  </si>
  <si>
    <t>&gt;80%</t>
  </si>
  <si>
    <t>可持续发展影响指标</t>
  </si>
  <si>
    <t>学会及科技工作者政治思想认识</t>
  </si>
  <si>
    <t>科技成果推介</t>
  </si>
  <si>
    <t>20项</t>
  </si>
  <si>
    <t>满意度指标</t>
  </si>
  <si>
    <t>企业与学会满意度</t>
  </si>
  <si>
    <t>2018年院士专家服务联络经费项目绩效自评表</t>
  </si>
  <si>
    <t>总分：97.41</t>
  </si>
  <si>
    <t>院士专家服务联络经费</t>
  </si>
  <si>
    <t>湖北省院士专家联络服务中心</t>
  </si>
  <si>
    <t>组织院士专家开展科技咨询</t>
  </si>
  <si>
    <t>5次</t>
  </si>
  <si>
    <t>推进科技成果转化</t>
  </si>
  <si>
    <t>组织院士专家开展科技创新活动</t>
  </si>
  <si>
    <t>院士专家慰问</t>
  </si>
  <si>
    <t>组织院士体检人数</t>
  </si>
  <si>
    <t>64人</t>
  </si>
  <si>
    <t>服务湖北经济社会发展能力和作用</t>
  </si>
  <si>
    <t>提高</t>
  </si>
  <si>
    <t>服务院士专家能力</t>
  </si>
  <si>
    <t>掌握院士专家工作和生活状态的程度</t>
  </si>
  <si>
    <t>深入</t>
  </si>
  <si>
    <t>2018年农村科普和农民技能提升项目绩效自评表</t>
  </si>
  <si>
    <r>
      <rPr>
        <sz val="12"/>
        <rFont val="宋体"/>
        <charset val="134"/>
      </rPr>
      <t>总分：95</t>
    </r>
    <r>
      <rPr>
        <sz val="12"/>
        <rFont val="宋体"/>
        <charset val="134"/>
      </rPr>
      <t>.</t>
    </r>
    <r>
      <rPr>
        <sz val="12"/>
        <rFont val="宋体"/>
        <charset val="134"/>
      </rPr>
      <t>1</t>
    </r>
    <r>
      <rPr>
        <sz val="12"/>
        <rFont val="宋体"/>
        <charset val="134"/>
      </rPr>
      <t>8</t>
    </r>
  </si>
  <si>
    <t>农村科普和农民技能提升项目</t>
  </si>
  <si>
    <t>湖北省科协农村专业技术服务中心</t>
  </si>
  <si>
    <t>开展农村实用技术技能培训</t>
  </si>
  <si>
    <t>50次</t>
  </si>
  <si>
    <t>53次</t>
  </si>
  <si>
    <t>组织开展农民科学素质网络竞答人次</t>
  </si>
  <si>
    <t>3万人次</t>
  </si>
  <si>
    <t>15.3万人次</t>
  </si>
  <si>
    <t>培训人数</t>
  </si>
  <si>
    <t>2万人</t>
  </si>
  <si>
    <t>1.1万人</t>
  </si>
  <si>
    <t>拍摄数量</t>
  </si>
  <si>
    <t>4部</t>
  </si>
  <si>
    <t>创新大赛培训人数</t>
  </si>
  <si>
    <t>100人</t>
  </si>
  <si>
    <t>成本指标</t>
  </si>
  <si>
    <t>培训成本</t>
  </si>
  <si>
    <t>450元/人</t>
  </si>
  <si>
    <t>拍摄成本</t>
  </si>
  <si>
    <t>3万/部</t>
  </si>
  <si>
    <t>培训对象满意度</t>
  </si>
  <si>
    <t>农民满意度</t>
  </si>
</sst>
</file>

<file path=xl/styles.xml><?xml version="1.0" encoding="utf-8"?>
<styleSheet xmlns="http://schemas.openxmlformats.org/spreadsheetml/2006/main">
  <numFmts count="7">
    <numFmt numFmtId="176" formatCode="0.0%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00000000000000%"/>
  </numFmts>
  <fonts count="27">
    <font>
      <sz val="12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Arial"/>
      <charset val="0"/>
    </font>
    <font>
      <sz val="12"/>
      <name val="Wingdings"/>
      <charset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5" borderId="2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1" borderId="1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0" borderId="17" applyNumberFormat="0" applyAlignment="0" applyProtection="0">
      <alignment vertical="center"/>
    </xf>
    <xf numFmtId="0" fontId="24" fillId="10" borderId="21" applyNumberFormat="0" applyAlignment="0" applyProtection="0">
      <alignment vertical="center"/>
    </xf>
    <xf numFmtId="0" fontId="7" fillId="5" borderId="1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 wrapText="1"/>
    </xf>
    <xf numFmtId="9" fontId="3" fillId="0" borderId="2" xfId="11" applyFont="1" applyBorder="1" applyAlignment="1">
      <alignment horizontal="center" vertical="center" wrapText="1"/>
    </xf>
    <xf numFmtId="0" fontId="3" fillId="0" borderId="2" xfId="5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11" applyNumberFormat="1" applyFont="1" applyBorder="1" applyAlignment="1">
      <alignment horizontal="center" vertical="center" wrapText="1"/>
    </xf>
    <xf numFmtId="176" fontId="3" fillId="0" borderId="2" xfId="1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9" fontId="3" fillId="0" borderId="12" xfId="0" applyNumberFormat="1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76" fontId="3" fillId="0" borderId="4" xfId="11" applyNumberFormat="1" applyFont="1" applyBorder="1" applyAlignment="1">
      <alignment horizontal="center" vertical="center" wrapText="1"/>
    </xf>
    <xf numFmtId="176" fontId="3" fillId="0" borderId="6" xfId="11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opLeftCell="A4" workbookViewId="0">
      <selection activeCell="M5" sqref="M5"/>
    </sheetView>
  </sheetViews>
  <sheetFormatPr defaultColWidth="9" defaultRowHeight="14.25"/>
  <cols>
    <col min="1" max="1" width="11.125" style="2" customWidth="1"/>
    <col min="2" max="2" width="10.875" style="2" customWidth="1"/>
    <col min="3" max="3" width="9" style="2"/>
    <col min="4" max="4" width="6" style="2" customWidth="1"/>
    <col min="5" max="5" width="9" style="2"/>
    <col min="6" max="6" width="5.125" style="2" customWidth="1"/>
    <col min="7" max="7" width="11.375" style="2" customWidth="1"/>
    <col min="8" max="8" width="1.625" style="2" customWidth="1"/>
    <col min="9" max="9" width="9.375" style="2" customWidth="1"/>
    <col min="10" max="16384" width="9" style="2"/>
  </cols>
  <sheetData>
    <row r="1" s="1" customFormat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10">
      <c r="A2" s="50" t="s">
        <v>1</v>
      </c>
      <c r="B2" s="50"/>
      <c r="C2" s="50"/>
      <c r="D2" s="24"/>
      <c r="E2" s="24"/>
      <c r="F2" s="24"/>
      <c r="G2" s="24"/>
      <c r="H2" s="24"/>
      <c r="I2" s="55" t="s">
        <v>2</v>
      </c>
      <c r="J2" s="24"/>
    </row>
    <row r="3" ht="24" customHeight="1" spans="1:10">
      <c r="A3" s="5" t="s">
        <v>3</v>
      </c>
      <c r="B3" s="5" t="s">
        <v>4</v>
      </c>
      <c r="C3" s="5"/>
      <c r="D3" s="5"/>
      <c r="E3" s="5"/>
      <c r="F3" s="5"/>
      <c r="G3" s="5"/>
      <c r="H3" s="5"/>
      <c r="I3" s="5"/>
      <c r="J3" s="5"/>
    </row>
    <row r="4" ht="30.95" customHeight="1" spans="1:10">
      <c r="A4" s="5" t="s">
        <v>5</v>
      </c>
      <c r="B4" s="5" t="s">
        <v>6</v>
      </c>
      <c r="C4" s="5"/>
      <c r="D4" s="5"/>
      <c r="E4" s="5"/>
      <c r="F4" s="5" t="s">
        <v>7</v>
      </c>
      <c r="G4" s="5"/>
      <c r="H4" s="5"/>
      <c r="I4" s="5" t="s">
        <v>8</v>
      </c>
      <c r="J4" s="5"/>
    </row>
    <row r="5" ht="24" customHeight="1" spans="1:10">
      <c r="A5" s="5" t="s">
        <v>9</v>
      </c>
      <c r="B5" s="6" t="s">
        <v>10</v>
      </c>
      <c r="C5" s="6"/>
      <c r="D5" s="6"/>
      <c r="E5" s="6"/>
      <c r="F5" s="6"/>
      <c r="G5" s="6"/>
      <c r="H5" s="6"/>
      <c r="I5" s="6"/>
      <c r="J5" s="6"/>
    </row>
    <row r="6" ht="24" customHeight="1" spans="1:10">
      <c r="A6" s="5" t="s">
        <v>11</v>
      </c>
      <c r="B6" s="6" t="s">
        <v>12</v>
      </c>
      <c r="C6" s="6"/>
      <c r="D6" s="6"/>
      <c r="E6" s="6"/>
      <c r="F6" s="6"/>
      <c r="G6" s="6"/>
      <c r="H6" s="6"/>
      <c r="I6" s="6"/>
      <c r="J6" s="6"/>
    </row>
    <row r="7" ht="24" customHeight="1" spans="1:10">
      <c r="A7" s="5" t="s">
        <v>13</v>
      </c>
      <c r="B7" s="6" t="s">
        <v>14</v>
      </c>
      <c r="C7" s="6"/>
      <c r="D7" s="6"/>
      <c r="E7" s="6"/>
      <c r="F7" s="6"/>
      <c r="G7" s="6"/>
      <c r="H7" s="6"/>
      <c r="I7" s="6"/>
      <c r="J7" s="6"/>
    </row>
    <row r="8" ht="27.95" customHeight="1" spans="1:10">
      <c r="A8" s="5" t="s">
        <v>15</v>
      </c>
      <c r="B8" s="5"/>
      <c r="C8" s="5" t="s">
        <v>16</v>
      </c>
      <c r="D8" s="5"/>
      <c r="E8" s="5" t="s">
        <v>17</v>
      </c>
      <c r="F8" s="5"/>
      <c r="G8" s="5" t="s">
        <v>18</v>
      </c>
      <c r="H8" s="5" t="s">
        <v>19</v>
      </c>
      <c r="I8" s="5"/>
      <c r="J8" s="5"/>
    </row>
    <row r="9" ht="30" customHeight="1" spans="1:10">
      <c r="A9" s="5"/>
      <c r="B9" s="5" t="s">
        <v>20</v>
      </c>
      <c r="C9" s="5">
        <f>418+49.25</f>
        <v>467.25</v>
      </c>
      <c r="D9" s="5"/>
      <c r="E9" s="5">
        <v>463.49</v>
      </c>
      <c r="F9" s="5"/>
      <c r="G9" s="7">
        <f>E9/C9</f>
        <v>0.99195291599786</v>
      </c>
      <c r="H9" s="8">
        <f>G9*20</f>
        <v>19.8390583199572</v>
      </c>
      <c r="I9" s="8"/>
      <c r="J9" s="8"/>
    </row>
    <row r="10" ht="30" customHeight="1" spans="1:10">
      <c r="A10" s="5" t="s">
        <v>21</v>
      </c>
      <c r="B10" s="5" t="s">
        <v>22</v>
      </c>
      <c r="C10" s="5" t="s">
        <v>23</v>
      </c>
      <c r="D10" s="5"/>
      <c r="E10" s="5"/>
      <c r="F10" s="5"/>
      <c r="G10" s="5" t="s">
        <v>24</v>
      </c>
      <c r="H10" s="5" t="s">
        <v>25</v>
      </c>
      <c r="I10" s="5"/>
      <c r="J10" s="5" t="s">
        <v>26</v>
      </c>
    </row>
    <row r="11" ht="26.1" customHeight="1" spans="1:10">
      <c r="A11" s="9" t="s">
        <v>27</v>
      </c>
      <c r="B11" s="5" t="s">
        <v>28</v>
      </c>
      <c r="C11" s="5" t="s">
        <v>29</v>
      </c>
      <c r="D11" s="5"/>
      <c r="E11" s="5"/>
      <c r="F11" s="5"/>
      <c r="G11" s="5">
        <v>55000</v>
      </c>
      <c r="H11" s="10">
        <v>74586</v>
      </c>
      <c r="I11" s="12"/>
      <c r="J11" s="5">
        <v>5</v>
      </c>
    </row>
    <row r="12" ht="26.1" customHeight="1" spans="1:10">
      <c r="A12" s="13"/>
      <c r="B12" s="5" t="s">
        <v>28</v>
      </c>
      <c r="C12" s="5" t="s">
        <v>30</v>
      </c>
      <c r="D12" s="5"/>
      <c r="E12" s="5"/>
      <c r="F12" s="5"/>
      <c r="G12" s="5">
        <v>6000</v>
      </c>
      <c r="H12" s="10">
        <v>14000</v>
      </c>
      <c r="I12" s="12"/>
      <c r="J12" s="5">
        <v>5</v>
      </c>
    </row>
    <row r="13" ht="26.1" customHeight="1" spans="1:10">
      <c r="A13" s="13"/>
      <c r="B13" s="5" t="s">
        <v>28</v>
      </c>
      <c r="C13" s="5" t="s">
        <v>31</v>
      </c>
      <c r="D13" s="5"/>
      <c r="E13" s="5"/>
      <c r="F13" s="5"/>
      <c r="G13" s="15" t="s">
        <v>32</v>
      </c>
      <c r="H13" s="10" t="s">
        <v>32</v>
      </c>
      <c r="I13" s="12"/>
      <c r="J13" s="5">
        <v>5</v>
      </c>
    </row>
    <row r="14" ht="26.1" customHeight="1" spans="1:10">
      <c r="A14" s="13"/>
      <c r="B14" s="5" t="s">
        <v>28</v>
      </c>
      <c r="C14" s="5" t="s">
        <v>33</v>
      </c>
      <c r="D14" s="5"/>
      <c r="E14" s="5"/>
      <c r="F14" s="5"/>
      <c r="G14" s="5" t="s">
        <v>34</v>
      </c>
      <c r="H14" s="10" t="s">
        <v>34</v>
      </c>
      <c r="I14" s="12"/>
      <c r="J14" s="5">
        <v>5</v>
      </c>
    </row>
    <row r="15" ht="26.1" customHeight="1" spans="1:10">
      <c r="A15" s="13"/>
      <c r="B15" s="5" t="s">
        <v>28</v>
      </c>
      <c r="C15" s="5" t="s">
        <v>35</v>
      </c>
      <c r="D15" s="5"/>
      <c r="E15" s="5"/>
      <c r="F15" s="5"/>
      <c r="G15" s="5" t="s">
        <v>36</v>
      </c>
      <c r="H15" s="10" t="s">
        <v>36</v>
      </c>
      <c r="I15" s="12" t="s">
        <v>37</v>
      </c>
      <c r="J15" s="5">
        <v>5</v>
      </c>
    </row>
    <row r="16" ht="26.1" customHeight="1" spans="1:10">
      <c r="A16" s="13"/>
      <c r="B16" s="5" t="s">
        <v>28</v>
      </c>
      <c r="C16" s="5" t="s">
        <v>38</v>
      </c>
      <c r="D16" s="5"/>
      <c r="E16" s="5"/>
      <c r="F16" s="5"/>
      <c r="G16" s="5" t="s">
        <v>39</v>
      </c>
      <c r="H16" s="10" t="s">
        <v>39</v>
      </c>
      <c r="I16" s="12" t="s">
        <v>39</v>
      </c>
      <c r="J16" s="5">
        <v>5</v>
      </c>
    </row>
    <row r="17" ht="26.1" customHeight="1" spans="1:10">
      <c r="A17" s="13"/>
      <c r="B17" s="5" t="s">
        <v>40</v>
      </c>
      <c r="C17" s="5" t="s">
        <v>41</v>
      </c>
      <c r="D17" s="5"/>
      <c r="E17" s="5"/>
      <c r="F17" s="5"/>
      <c r="G17" s="15">
        <v>1</v>
      </c>
      <c r="H17" s="54">
        <v>1</v>
      </c>
      <c r="I17" s="56" t="s">
        <v>39</v>
      </c>
      <c r="J17" s="5">
        <v>5</v>
      </c>
    </row>
    <row r="18" ht="30" customHeight="1" spans="1:10">
      <c r="A18" s="14"/>
      <c r="B18" s="5" t="s">
        <v>42</v>
      </c>
      <c r="C18" s="5" t="s">
        <v>43</v>
      </c>
      <c r="D18" s="5"/>
      <c r="E18" s="5"/>
      <c r="F18" s="5"/>
      <c r="G18" s="15" t="s">
        <v>44</v>
      </c>
      <c r="H18" s="10" t="s">
        <v>44</v>
      </c>
      <c r="I18" s="12"/>
      <c r="J18" s="5">
        <v>5</v>
      </c>
    </row>
    <row r="19" ht="26.1" customHeight="1" spans="1:10">
      <c r="A19" s="9" t="s">
        <v>45</v>
      </c>
      <c r="B19" s="5" t="s">
        <v>46</v>
      </c>
      <c r="C19" s="5" t="s">
        <v>47</v>
      </c>
      <c r="D19" s="5"/>
      <c r="E19" s="5"/>
      <c r="F19" s="5"/>
      <c r="G19" s="15" t="s">
        <v>48</v>
      </c>
      <c r="H19" s="10" t="s">
        <v>48</v>
      </c>
      <c r="I19" s="12"/>
      <c r="J19" s="5">
        <v>15</v>
      </c>
    </row>
    <row r="20" ht="26.1" customHeight="1" spans="1:10">
      <c r="A20" s="13"/>
      <c r="B20" s="5" t="s">
        <v>46</v>
      </c>
      <c r="C20" s="10" t="s">
        <v>49</v>
      </c>
      <c r="D20" s="11"/>
      <c r="E20" s="11"/>
      <c r="F20" s="12"/>
      <c r="G20" s="15" t="s">
        <v>50</v>
      </c>
      <c r="H20" s="10" t="s">
        <v>50</v>
      </c>
      <c r="I20" s="12"/>
      <c r="J20" s="5">
        <v>12</v>
      </c>
    </row>
    <row r="21" ht="30" customHeight="1" spans="1:10">
      <c r="A21" s="14"/>
      <c r="B21" s="5" t="s">
        <v>51</v>
      </c>
      <c r="C21" s="5" t="s">
        <v>52</v>
      </c>
      <c r="D21" s="5"/>
      <c r="E21" s="5"/>
      <c r="F21" s="5"/>
      <c r="G21" s="15">
        <v>0.95</v>
      </c>
      <c r="H21" s="16">
        <v>0.95</v>
      </c>
      <c r="I21" s="19"/>
      <c r="J21" s="5">
        <v>10</v>
      </c>
    </row>
    <row r="22" ht="21.95" customHeight="1" spans="1:10">
      <c r="A22" s="6" t="s">
        <v>53</v>
      </c>
      <c r="B22" s="6"/>
      <c r="C22" s="6"/>
      <c r="D22" s="6"/>
      <c r="E22" s="6"/>
      <c r="F22" s="6"/>
      <c r="G22" s="6"/>
      <c r="H22" s="6"/>
      <c r="I22" s="6"/>
      <c r="J22" s="6"/>
    </row>
    <row r="23" ht="39.6" customHeight="1" spans="1:10">
      <c r="A23" s="6" t="s">
        <v>54</v>
      </c>
      <c r="B23" s="6"/>
      <c r="C23" s="6"/>
      <c r="D23" s="6"/>
      <c r="E23" s="6"/>
      <c r="F23" s="6"/>
      <c r="G23" s="6"/>
      <c r="H23" s="6"/>
      <c r="I23" s="6"/>
      <c r="J23" s="6"/>
    </row>
    <row r="24" ht="50.1" customHeight="1" spans="1:10">
      <c r="A24" s="6" t="s">
        <v>55</v>
      </c>
      <c r="B24" s="6"/>
      <c r="C24" s="6"/>
      <c r="D24" s="6"/>
      <c r="E24" s="6"/>
      <c r="F24" s="6"/>
      <c r="G24" s="6"/>
      <c r="H24" s="6"/>
      <c r="I24" s="6"/>
      <c r="J24" s="6"/>
    </row>
    <row r="25" ht="51.6" customHeight="1" spans="1:10">
      <c r="A25" s="6" t="s">
        <v>56</v>
      </c>
      <c r="B25" s="6"/>
      <c r="C25" s="6"/>
      <c r="D25" s="6"/>
      <c r="E25" s="6"/>
      <c r="F25" s="6"/>
      <c r="G25" s="6"/>
      <c r="H25" s="6"/>
      <c r="I25" s="6"/>
      <c r="J25" s="6"/>
    </row>
    <row r="26" ht="15.75" customHeight="1" spans="1:10">
      <c r="A26" s="6" t="s">
        <v>57</v>
      </c>
      <c r="B26" s="6"/>
      <c r="C26" s="6"/>
      <c r="D26" s="6"/>
      <c r="E26" s="6"/>
      <c r="F26" s="6"/>
      <c r="G26" s="6"/>
      <c r="H26" s="6"/>
      <c r="I26" s="6"/>
      <c r="J26" s="6"/>
    </row>
  </sheetData>
  <mergeCells count="49">
    <mergeCell ref="A1:J1"/>
    <mergeCell ref="A2:C2"/>
    <mergeCell ref="I2:J2"/>
    <mergeCell ref="B3:J3"/>
    <mergeCell ref="B4:C4"/>
    <mergeCell ref="D4:E4"/>
    <mergeCell ref="F4:H4"/>
    <mergeCell ref="I4:J4"/>
    <mergeCell ref="B5:J5"/>
    <mergeCell ref="B6:J6"/>
    <mergeCell ref="B7:J7"/>
    <mergeCell ref="C8:D8"/>
    <mergeCell ref="E8:F8"/>
    <mergeCell ref="H8:J8"/>
    <mergeCell ref="C9:D9"/>
    <mergeCell ref="E9:F9"/>
    <mergeCell ref="H9:J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A22:J22"/>
    <mergeCell ref="A23:J23"/>
    <mergeCell ref="A24:J24"/>
    <mergeCell ref="A25:J25"/>
    <mergeCell ref="A26:J26"/>
    <mergeCell ref="A8:A9"/>
    <mergeCell ref="A11:A18"/>
    <mergeCell ref="A19:A21"/>
  </mergeCells>
  <printOptions horizontalCentered="1"/>
  <pageMargins left="0.708661417322835" right="0.708661417322835" top="0.550694444444444" bottom="0.314583333333333" header="0.31496062992126" footer="0.31496062992126"/>
  <pageSetup paperSize="9" scale="9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opLeftCell="A4" workbookViewId="0">
      <selection activeCell="G13" sqref="G13:I13"/>
    </sheetView>
  </sheetViews>
  <sheetFormatPr defaultColWidth="9" defaultRowHeight="14.25"/>
  <cols>
    <col min="1" max="1" width="11.125" style="2" customWidth="1"/>
    <col min="2" max="2" width="10.875" style="2" customWidth="1"/>
    <col min="3" max="3" width="9" style="2"/>
    <col min="4" max="4" width="6" style="2" customWidth="1"/>
    <col min="5" max="5" width="9" style="2"/>
    <col min="6" max="6" width="5.125" style="2" customWidth="1"/>
    <col min="7" max="7" width="11.375" style="2" customWidth="1"/>
    <col min="8" max="8" width="1.625" style="2" customWidth="1"/>
    <col min="9" max="9" width="9.375" style="2" customWidth="1"/>
    <col min="10" max="10" width="8.625" style="2" customWidth="1"/>
    <col min="11" max="16384" width="9" style="2"/>
  </cols>
  <sheetData>
    <row r="1" s="1" customFormat="1" ht="22.5" spans="1:10">
      <c r="A1" s="3" t="s">
        <v>58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10">
      <c r="A2" s="4" t="s">
        <v>59</v>
      </c>
      <c r="B2" s="4"/>
      <c r="C2" s="4"/>
      <c r="I2" s="17" t="s">
        <v>60</v>
      </c>
      <c r="J2" s="18"/>
    </row>
    <row r="3" ht="24" customHeight="1" spans="1:10">
      <c r="A3" s="5" t="s">
        <v>3</v>
      </c>
      <c r="B3" s="5" t="s">
        <v>61</v>
      </c>
      <c r="C3" s="5"/>
      <c r="D3" s="5"/>
      <c r="E3" s="5"/>
      <c r="F3" s="5"/>
      <c r="G3" s="5"/>
      <c r="H3" s="5"/>
      <c r="I3" s="5"/>
      <c r="J3" s="5"/>
    </row>
    <row r="4" ht="30.95" customHeight="1" spans="1:10">
      <c r="A4" s="5" t="s">
        <v>5</v>
      </c>
      <c r="B4" s="10" t="s">
        <v>6</v>
      </c>
      <c r="C4" s="11"/>
      <c r="D4" s="11"/>
      <c r="E4" s="12"/>
      <c r="F4" s="5" t="s">
        <v>7</v>
      </c>
      <c r="G4" s="5"/>
      <c r="H4" s="5"/>
      <c r="I4" s="5" t="s">
        <v>62</v>
      </c>
      <c r="J4" s="5"/>
    </row>
    <row r="5" ht="24" customHeight="1" spans="1:10">
      <c r="A5" s="5" t="s">
        <v>9</v>
      </c>
      <c r="B5" s="6" t="s">
        <v>10</v>
      </c>
      <c r="C5" s="6"/>
      <c r="D5" s="6"/>
      <c r="E5" s="6"/>
      <c r="F5" s="6"/>
      <c r="G5" s="6"/>
      <c r="H5" s="6"/>
      <c r="I5" s="6"/>
      <c r="J5" s="6"/>
    </row>
    <row r="6" ht="24" customHeight="1" spans="1:10">
      <c r="A6" s="5" t="s">
        <v>11</v>
      </c>
      <c r="B6" s="6" t="s">
        <v>12</v>
      </c>
      <c r="C6" s="6"/>
      <c r="D6" s="6"/>
      <c r="E6" s="6"/>
      <c r="F6" s="6"/>
      <c r="G6" s="6"/>
      <c r="H6" s="6"/>
      <c r="I6" s="6"/>
      <c r="J6" s="6"/>
    </row>
    <row r="7" ht="24" customHeight="1" spans="1:10">
      <c r="A7" s="5" t="s">
        <v>13</v>
      </c>
      <c r="B7" s="6" t="s">
        <v>14</v>
      </c>
      <c r="C7" s="6"/>
      <c r="D7" s="6"/>
      <c r="E7" s="6"/>
      <c r="F7" s="6"/>
      <c r="G7" s="6"/>
      <c r="H7" s="6"/>
      <c r="I7" s="6"/>
      <c r="J7" s="6"/>
    </row>
    <row r="8" ht="27.95" customHeight="1" spans="1:10">
      <c r="A8" s="5" t="s">
        <v>15</v>
      </c>
      <c r="B8" s="5"/>
      <c r="C8" s="5" t="s">
        <v>16</v>
      </c>
      <c r="D8" s="5"/>
      <c r="E8" s="5" t="s">
        <v>17</v>
      </c>
      <c r="F8" s="5"/>
      <c r="G8" s="5" t="s">
        <v>18</v>
      </c>
      <c r="H8" s="5" t="s">
        <v>19</v>
      </c>
      <c r="I8" s="5"/>
      <c r="J8" s="5"/>
    </row>
    <row r="9" ht="30" customHeight="1" spans="1:10">
      <c r="A9" s="5"/>
      <c r="B9" s="5" t="s">
        <v>20</v>
      </c>
      <c r="C9" s="5">
        <v>885</v>
      </c>
      <c r="D9" s="5"/>
      <c r="E9" s="5">
        <v>867.11</v>
      </c>
      <c r="F9" s="5"/>
      <c r="G9" s="7">
        <f>E9/885</f>
        <v>0.979785310734463</v>
      </c>
      <c r="H9" s="8">
        <f>20*G9</f>
        <v>19.5957062146893</v>
      </c>
      <c r="I9" s="8"/>
      <c r="J9" s="8"/>
    </row>
    <row r="10" ht="30" customHeight="1" spans="1:10">
      <c r="A10" s="5" t="s">
        <v>21</v>
      </c>
      <c r="B10" s="5" t="s">
        <v>22</v>
      </c>
      <c r="C10" s="5" t="s">
        <v>23</v>
      </c>
      <c r="D10" s="5"/>
      <c r="E10" s="5"/>
      <c r="F10" s="5"/>
      <c r="G10" s="5" t="s">
        <v>24</v>
      </c>
      <c r="H10" s="5" t="s">
        <v>25</v>
      </c>
      <c r="I10" s="5"/>
      <c r="J10" s="5" t="s">
        <v>26</v>
      </c>
    </row>
    <row r="11" ht="21" customHeight="1" spans="1:10">
      <c r="A11" s="9" t="s">
        <v>27</v>
      </c>
      <c r="B11" s="5" t="s">
        <v>28</v>
      </c>
      <c r="C11" s="5" t="s">
        <v>63</v>
      </c>
      <c r="D11" s="5"/>
      <c r="E11" s="5"/>
      <c r="F11" s="5"/>
      <c r="G11" s="5" t="s">
        <v>64</v>
      </c>
      <c r="H11" s="5" t="s">
        <v>65</v>
      </c>
      <c r="I11" s="5"/>
      <c r="J11" s="5">
        <v>3</v>
      </c>
    </row>
    <row r="12" ht="21" customHeight="1" spans="1:10">
      <c r="A12" s="13"/>
      <c r="B12" s="5" t="s">
        <v>28</v>
      </c>
      <c r="C12" s="5" t="s">
        <v>66</v>
      </c>
      <c r="D12" s="5"/>
      <c r="E12" s="5"/>
      <c r="F12" s="5"/>
      <c r="G12" s="5" t="s">
        <v>67</v>
      </c>
      <c r="H12" s="5" t="s">
        <v>68</v>
      </c>
      <c r="I12" s="5"/>
      <c r="J12" s="5">
        <f>40/50*3</f>
        <v>2.4</v>
      </c>
    </row>
    <row r="13" ht="21" customHeight="1" spans="1:10">
      <c r="A13" s="13"/>
      <c r="B13" s="5" t="s">
        <v>28</v>
      </c>
      <c r="C13" s="5" t="s">
        <v>69</v>
      </c>
      <c r="D13" s="5"/>
      <c r="E13" s="5"/>
      <c r="F13" s="5"/>
      <c r="G13" s="5" t="s">
        <v>70</v>
      </c>
      <c r="H13" s="5" t="s">
        <v>70</v>
      </c>
      <c r="I13" s="5"/>
      <c r="J13" s="5">
        <v>3</v>
      </c>
    </row>
    <row r="14" ht="21" customHeight="1" spans="1:10">
      <c r="A14" s="13"/>
      <c r="B14" s="5" t="s">
        <v>28</v>
      </c>
      <c r="C14" s="5" t="s">
        <v>71</v>
      </c>
      <c r="D14" s="5"/>
      <c r="E14" s="5"/>
      <c r="F14" s="5"/>
      <c r="G14" s="5">
        <v>10</v>
      </c>
      <c r="H14" s="10">
        <v>10</v>
      </c>
      <c r="I14" s="12"/>
      <c r="J14" s="5">
        <v>3</v>
      </c>
    </row>
    <row r="15" ht="21" customHeight="1" spans="1:10">
      <c r="A15" s="13"/>
      <c r="B15" s="5" t="s">
        <v>28</v>
      </c>
      <c r="C15" s="5" t="s">
        <v>72</v>
      </c>
      <c r="D15" s="5"/>
      <c r="E15" s="5"/>
      <c r="F15" s="5"/>
      <c r="G15" s="5">
        <v>10</v>
      </c>
      <c r="H15" s="10">
        <v>10</v>
      </c>
      <c r="I15" s="12">
        <v>10</v>
      </c>
      <c r="J15" s="5">
        <v>3</v>
      </c>
    </row>
    <row r="16" ht="21" customHeight="1" spans="1:10">
      <c r="A16" s="13"/>
      <c r="B16" s="5" t="s">
        <v>28</v>
      </c>
      <c r="C16" s="5" t="s">
        <v>73</v>
      </c>
      <c r="D16" s="5"/>
      <c r="E16" s="5"/>
      <c r="F16" s="5"/>
      <c r="G16" s="5">
        <v>5</v>
      </c>
      <c r="H16" s="10">
        <v>5</v>
      </c>
      <c r="I16" s="12">
        <v>5</v>
      </c>
      <c r="J16" s="5">
        <v>3</v>
      </c>
    </row>
    <row r="17" ht="21" customHeight="1" spans="1:10">
      <c r="A17" s="13"/>
      <c r="B17" s="5" t="s">
        <v>28</v>
      </c>
      <c r="C17" s="5" t="s">
        <v>74</v>
      </c>
      <c r="D17" s="5"/>
      <c r="E17" s="5"/>
      <c r="F17" s="5"/>
      <c r="G17" s="5">
        <v>2</v>
      </c>
      <c r="H17" s="10">
        <v>1</v>
      </c>
      <c r="I17" s="12"/>
      <c r="J17" s="5">
        <v>1.5</v>
      </c>
    </row>
    <row r="18" ht="28.5" customHeight="1" spans="1:10">
      <c r="A18" s="13"/>
      <c r="B18" s="5" t="s">
        <v>28</v>
      </c>
      <c r="C18" s="5" t="s">
        <v>75</v>
      </c>
      <c r="D18" s="5"/>
      <c r="E18" s="5"/>
      <c r="F18" s="5"/>
      <c r="G18" s="5">
        <v>1</v>
      </c>
      <c r="H18" s="10">
        <v>5</v>
      </c>
      <c r="I18" s="12"/>
      <c r="J18" s="5">
        <v>3</v>
      </c>
    </row>
    <row r="19" ht="44.25" customHeight="1" spans="1:10">
      <c r="A19" s="13"/>
      <c r="B19" s="5" t="s">
        <v>28</v>
      </c>
      <c r="C19" s="5" t="s">
        <v>76</v>
      </c>
      <c r="D19" s="5"/>
      <c r="E19" s="5"/>
      <c r="F19" s="5"/>
      <c r="G19" s="5" t="s">
        <v>77</v>
      </c>
      <c r="H19" s="10" t="s">
        <v>77</v>
      </c>
      <c r="I19" s="12"/>
      <c r="J19" s="5">
        <v>3</v>
      </c>
    </row>
    <row r="20" ht="44.25" customHeight="1" spans="1:10">
      <c r="A20" s="13"/>
      <c r="B20" s="5" t="s">
        <v>28</v>
      </c>
      <c r="C20" s="10" t="s">
        <v>78</v>
      </c>
      <c r="D20" s="11"/>
      <c r="E20" s="11"/>
      <c r="F20" s="12"/>
      <c r="G20" s="5" t="s">
        <v>79</v>
      </c>
      <c r="H20" s="10" t="s">
        <v>80</v>
      </c>
      <c r="I20" s="12"/>
      <c r="J20" s="5">
        <v>3</v>
      </c>
    </row>
    <row r="21" ht="29.1" customHeight="1" spans="1:10">
      <c r="A21" s="13"/>
      <c r="B21" s="5" t="s">
        <v>28</v>
      </c>
      <c r="C21" s="5" t="s">
        <v>81</v>
      </c>
      <c r="D21" s="5"/>
      <c r="E21" s="5"/>
      <c r="F21" s="5"/>
      <c r="G21" s="15" t="s">
        <v>82</v>
      </c>
      <c r="H21" s="10" t="s">
        <v>83</v>
      </c>
      <c r="I21" s="12"/>
      <c r="J21" s="5">
        <v>3</v>
      </c>
    </row>
    <row r="22" ht="29.1" customHeight="1" spans="1:10">
      <c r="A22" s="14"/>
      <c r="B22" s="5" t="s">
        <v>40</v>
      </c>
      <c r="C22" s="10" t="s">
        <v>84</v>
      </c>
      <c r="D22" s="11"/>
      <c r="E22" s="11"/>
      <c r="F22" s="12"/>
      <c r="G22" s="15">
        <v>1</v>
      </c>
      <c r="H22" s="16">
        <v>1</v>
      </c>
      <c r="I22" s="19"/>
      <c r="J22" s="5">
        <v>7</v>
      </c>
    </row>
    <row r="23" ht="29.1" customHeight="1" spans="1:10">
      <c r="A23" s="9" t="s">
        <v>45</v>
      </c>
      <c r="B23" s="5" t="s">
        <v>85</v>
      </c>
      <c r="C23" s="10" t="s">
        <v>86</v>
      </c>
      <c r="D23" s="11"/>
      <c r="E23" s="11"/>
      <c r="F23" s="12"/>
      <c r="G23" s="15" t="s">
        <v>48</v>
      </c>
      <c r="H23" s="10" t="s">
        <v>48</v>
      </c>
      <c r="I23" s="12"/>
      <c r="J23" s="5">
        <v>15</v>
      </c>
    </row>
    <row r="24" ht="29.1" customHeight="1" spans="1:10">
      <c r="A24" s="13"/>
      <c r="B24" s="5" t="s">
        <v>46</v>
      </c>
      <c r="C24" s="10" t="s">
        <v>87</v>
      </c>
      <c r="D24" s="11"/>
      <c r="E24" s="11"/>
      <c r="F24" s="12"/>
      <c r="G24" s="15" t="s">
        <v>48</v>
      </c>
      <c r="H24" s="10" t="s">
        <v>48</v>
      </c>
      <c r="I24" s="12"/>
      <c r="J24" s="5">
        <v>15</v>
      </c>
    </row>
    <row r="25" ht="30" customHeight="1" spans="1:10">
      <c r="A25" s="14"/>
      <c r="B25" s="5" t="s">
        <v>51</v>
      </c>
      <c r="C25" s="5" t="s">
        <v>88</v>
      </c>
      <c r="D25" s="5"/>
      <c r="E25" s="5"/>
      <c r="F25" s="5"/>
      <c r="G25" s="15">
        <v>0.95</v>
      </c>
      <c r="H25" s="15">
        <v>0.95</v>
      </c>
      <c r="I25" s="5"/>
      <c r="J25" s="5">
        <v>10</v>
      </c>
    </row>
    <row r="26" ht="21.95" customHeight="1" spans="1:10">
      <c r="A26" s="6" t="s">
        <v>53</v>
      </c>
      <c r="B26" s="6"/>
      <c r="C26" s="6"/>
      <c r="D26" s="6"/>
      <c r="E26" s="6"/>
      <c r="F26" s="6"/>
      <c r="G26" s="6"/>
      <c r="H26" s="6"/>
      <c r="I26" s="6"/>
      <c r="J26" s="6"/>
    </row>
    <row r="27" ht="39.6" customHeight="1" spans="1:10">
      <c r="A27" s="6" t="s">
        <v>54</v>
      </c>
      <c r="B27" s="6"/>
      <c r="C27" s="6"/>
      <c r="D27" s="6"/>
      <c r="E27" s="6"/>
      <c r="F27" s="6"/>
      <c r="G27" s="6"/>
      <c r="H27" s="6"/>
      <c r="I27" s="6"/>
      <c r="J27" s="6"/>
    </row>
    <row r="28" ht="50.1" customHeight="1" spans="1:10">
      <c r="A28" s="6" t="s">
        <v>55</v>
      </c>
      <c r="B28" s="6"/>
      <c r="C28" s="6"/>
      <c r="D28" s="6"/>
      <c r="E28" s="6"/>
      <c r="F28" s="6"/>
      <c r="G28" s="6"/>
      <c r="H28" s="6"/>
      <c r="I28" s="6"/>
      <c r="J28" s="6"/>
    </row>
    <row r="29" ht="51.6" customHeight="1" spans="1:10">
      <c r="A29" s="6" t="s">
        <v>56</v>
      </c>
      <c r="B29" s="6"/>
      <c r="C29" s="6"/>
      <c r="D29" s="6"/>
      <c r="E29" s="6"/>
      <c r="F29" s="6"/>
      <c r="G29" s="6"/>
      <c r="H29" s="6"/>
      <c r="I29" s="6"/>
      <c r="J29" s="6"/>
    </row>
    <row r="30" ht="15.75" customHeight="1" spans="1:10">
      <c r="A30" s="6" t="s">
        <v>57</v>
      </c>
      <c r="B30" s="6"/>
      <c r="C30" s="6"/>
      <c r="D30" s="6"/>
      <c r="E30" s="6"/>
      <c r="F30" s="6"/>
      <c r="G30" s="6"/>
      <c r="H30" s="6"/>
      <c r="I30" s="6"/>
      <c r="J30" s="6"/>
    </row>
  </sheetData>
  <mergeCells count="56">
    <mergeCell ref="A1:J1"/>
    <mergeCell ref="A2:C2"/>
    <mergeCell ref="I2:J2"/>
    <mergeCell ref="B3:J3"/>
    <mergeCell ref="B4:E4"/>
    <mergeCell ref="F4:H4"/>
    <mergeCell ref="I4:J4"/>
    <mergeCell ref="B5:J5"/>
    <mergeCell ref="B6:J6"/>
    <mergeCell ref="B7:J7"/>
    <mergeCell ref="C8:D8"/>
    <mergeCell ref="E8:F8"/>
    <mergeCell ref="H8:J8"/>
    <mergeCell ref="C9:D9"/>
    <mergeCell ref="E9:F9"/>
    <mergeCell ref="H9:J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C22:F22"/>
    <mergeCell ref="H22:I22"/>
    <mergeCell ref="C23:F23"/>
    <mergeCell ref="H23:I23"/>
    <mergeCell ref="C24:F24"/>
    <mergeCell ref="H24:I24"/>
    <mergeCell ref="C25:F25"/>
    <mergeCell ref="H25:I25"/>
    <mergeCell ref="A26:J26"/>
    <mergeCell ref="A27:J27"/>
    <mergeCell ref="A28:J28"/>
    <mergeCell ref="A29:J29"/>
    <mergeCell ref="A30:J30"/>
    <mergeCell ref="A8:A9"/>
    <mergeCell ref="A11:A22"/>
    <mergeCell ref="A23:A25"/>
  </mergeCells>
  <printOptions horizontalCentered="1"/>
  <pageMargins left="0.708661417322835" right="0.708661417322835" top="0.354166666666667" bottom="0.275" header="0.31496062992126" footer="0.31496062992126"/>
  <pageSetup paperSize="9" scale="91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6"/>
  <sheetViews>
    <sheetView workbookViewId="0">
      <selection activeCell="N7" sqref="N7"/>
    </sheetView>
  </sheetViews>
  <sheetFormatPr defaultColWidth="9" defaultRowHeight="14.25"/>
  <cols>
    <col min="1" max="1" width="11.125" style="2" customWidth="1"/>
    <col min="2" max="2" width="10.875" style="2" customWidth="1"/>
    <col min="3" max="3" width="9" style="2"/>
    <col min="4" max="4" width="6" style="2" customWidth="1"/>
    <col min="5" max="5" width="9" style="2"/>
    <col min="6" max="6" width="5.125" style="2" customWidth="1"/>
    <col min="7" max="7" width="11.375" style="2" customWidth="1"/>
    <col min="8" max="8" width="1.625" style="2" customWidth="1"/>
    <col min="9" max="9" width="9.375" style="2" customWidth="1"/>
    <col min="10" max="16384" width="9" style="2"/>
  </cols>
  <sheetData>
    <row r="1" s="1" customFormat="1" ht="22.5" spans="1:10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10">
      <c r="A2" s="4" t="s">
        <v>90</v>
      </c>
      <c r="B2" s="4"/>
      <c r="C2" s="4"/>
      <c r="I2" s="17" t="s">
        <v>91</v>
      </c>
      <c r="J2" s="18"/>
    </row>
    <row r="3" ht="24" customHeight="1" spans="1:10">
      <c r="A3" s="5" t="s">
        <v>3</v>
      </c>
      <c r="B3" s="5" t="s">
        <v>92</v>
      </c>
      <c r="C3" s="5"/>
      <c r="D3" s="5"/>
      <c r="E3" s="5"/>
      <c r="F3" s="5"/>
      <c r="G3" s="5"/>
      <c r="H3" s="5"/>
      <c r="I3" s="5"/>
      <c r="J3" s="5"/>
    </row>
    <row r="4" ht="30.95" customHeight="1" spans="1:10">
      <c r="A4" s="5" t="s">
        <v>5</v>
      </c>
      <c r="B4" s="5" t="s">
        <v>6</v>
      </c>
      <c r="C4" s="5"/>
      <c r="D4" s="5"/>
      <c r="E4" s="5"/>
      <c r="F4" s="5" t="s">
        <v>7</v>
      </c>
      <c r="G4" s="5"/>
      <c r="H4" s="5"/>
      <c r="I4" s="5" t="s">
        <v>6</v>
      </c>
      <c r="J4" s="5"/>
    </row>
    <row r="5" ht="24" customHeight="1" spans="1:10">
      <c r="A5" s="5" t="s">
        <v>9</v>
      </c>
      <c r="B5" s="6" t="s">
        <v>10</v>
      </c>
      <c r="C5" s="6"/>
      <c r="D5" s="6"/>
      <c r="E5" s="6"/>
      <c r="F5" s="6"/>
      <c r="G5" s="6"/>
      <c r="H5" s="6"/>
      <c r="I5" s="6"/>
      <c r="J5" s="6"/>
    </row>
    <row r="6" ht="24" customHeight="1" spans="1:10">
      <c r="A6" s="5" t="s">
        <v>11</v>
      </c>
      <c r="B6" s="6" t="s">
        <v>12</v>
      </c>
      <c r="C6" s="6"/>
      <c r="D6" s="6"/>
      <c r="E6" s="6"/>
      <c r="F6" s="6"/>
      <c r="G6" s="6"/>
      <c r="H6" s="6"/>
      <c r="I6" s="6"/>
      <c r="J6" s="6"/>
    </row>
    <row r="7" ht="24" customHeight="1" spans="1:10">
      <c r="A7" s="5" t="s">
        <v>13</v>
      </c>
      <c r="B7" s="6" t="s">
        <v>14</v>
      </c>
      <c r="C7" s="6"/>
      <c r="D7" s="6"/>
      <c r="E7" s="6"/>
      <c r="F7" s="6"/>
      <c r="G7" s="6"/>
      <c r="H7" s="6"/>
      <c r="I7" s="6"/>
      <c r="J7" s="6"/>
    </row>
    <row r="8" ht="27.95" customHeight="1" spans="1:10">
      <c r="A8" s="5" t="s">
        <v>15</v>
      </c>
      <c r="B8" s="5"/>
      <c r="C8" s="5" t="s">
        <v>16</v>
      </c>
      <c r="D8" s="5"/>
      <c r="E8" s="5" t="s">
        <v>17</v>
      </c>
      <c r="F8" s="5"/>
      <c r="G8" s="5" t="s">
        <v>18</v>
      </c>
      <c r="H8" s="5" t="s">
        <v>19</v>
      </c>
      <c r="I8" s="5"/>
      <c r="J8" s="5"/>
    </row>
    <row r="9" ht="30" customHeight="1" spans="1:10">
      <c r="A9" s="5"/>
      <c r="B9" s="5" t="s">
        <v>20</v>
      </c>
      <c r="C9" s="5">
        <v>1329.5</v>
      </c>
      <c r="D9" s="5"/>
      <c r="E9" s="5">
        <v>1266.86</v>
      </c>
      <c r="F9" s="5"/>
      <c r="G9" s="7">
        <f>E9/C9</f>
        <v>0.952884543061301</v>
      </c>
      <c r="H9" s="8">
        <f>20*G9</f>
        <v>19.057690861226</v>
      </c>
      <c r="I9" s="8"/>
      <c r="J9" s="8"/>
    </row>
    <row r="10" ht="30" customHeight="1" spans="1:10">
      <c r="A10" s="5" t="s">
        <v>21</v>
      </c>
      <c r="B10" s="5" t="s">
        <v>22</v>
      </c>
      <c r="C10" s="5" t="s">
        <v>23</v>
      </c>
      <c r="D10" s="5"/>
      <c r="E10" s="5"/>
      <c r="F10" s="5"/>
      <c r="G10" s="5" t="s">
        <v>24</v>
      </c>
      <c r="H10" s="5" t="s">
        <v>25</v>
      </c>
      <c r="I10" s="5"/>
      <c r="J10" s="5" t="s">
        <v>26</v>
      </c>
    </row>
    <row r="11" ht="20.1" customHeight="1" spans="1:10">
      <c r="A11" s="9" t="s">
        <v>27</v>
      </c>
      <c r="B11" s="5" t="s">
        <v>28</v>
      </c>
      <c r="C11" s="5" t="s">
        <v>93</v>
      </c>
      <c r="D11" s="5"/>
      <c r="E11" s="5"/>
      <c r="F11" s="5"/>
      <c r="G11" s="5">
        <v>15</v>
      </c>
      <c r="H11" s="5">
        <v>18</v>
      </c>
      <c r="I11" s="5"/>
      <c r="J11" s="5">
        <v>2</v>
      </c>
    </row>
    <row r="12" ht="20.1" customHeight="1" spans="1:10">
      <c r="A12" s="13"/>
      <c r="B12" s="5" t="s">
        <v>28</v>
      </c>
      <c r="C12" s="5" t="s">
        <v>94</v>
      </c>
      <c r="D12" s="5"/>
      <c r="E12" s="5"/>
      <c r="F12" s="5"/>
      <c r="G12" s="5">
        <v>50</v>
      </c>
      <c r="H12" s="5">
        <v>37</v>
      </c>
      <c r="I12" s="5"/>
      <c r="J12" s="5">
        <f>H12/50*2</f>
        <v>1.48</v>
      </c>
    </row>
    <row r="13" ht="20.45" customHeight="1" spans="1:10">
      <c r="A13" s="13"/>
      <c r="B13" s="5" t="s">
        <v>28</v>
      </c>
      <c r="C13" s="5" t="s">
        <v>95</v>
      </c>
      <c r="D13" s="5"/>
      <c r="E13" s="5"/>
      <c r="F13" s="5"/>
      <c r="G13" s="5">
        <v>650</v>
      </c>
      <c r="H13" s="5">
        <v>720</v>
      </c>
      <c r="I13" s="5"/>
      <c r="J13" s="5">
        <v>2</v>
      </c>
    </row>
    <row r="14" ht="20.45" customHeight="1" spans="1:10">
      <c r="A14" s="13"/>
      <c r="B14" s="5" t="s">
        <v>28</v>
      </c>
      <c r="C14" s="5" t="s">
        <v>96</v>
      </c>
      <c r="D14" s="5"/>
      <c r="E14" s="5"/>
      <c r="F14" s="5"/>
      <c r="G14" s="5">
        <v>550</v>
      </c>
      <c r="H14" s="5">
        <v>750</v>
      </c>
      <c r="I14" s="5"/>
      <c r="J14" s="5">
        <v>2</v>
      </c>
    </row>
    <row r="15" ht="32.1" customHeight="1" spans="1:10">
      <c r="A15" s="13"/>
      <c r="B15" s="5" t="s">
        <v>28</v>
      </c>
      <c r="C15" s="5" t="s">
        <v>97</v>
      </c>
      <c r="D15" s="5"/>
      <c r="E15" s="5"/>
      <c r="F15" s="5"/>
      <c r="G15" s="5" t="s">
        <v>98</v>
      </c>
      <c r="H15" s="5" t="s">
        <v>99</v>
      </c>
      <c r="I15" s="5"/>
      <c r="J15" s="5">
        <v>2</v>
      </c>
    </row>
    <row r="16" ht="21.6" customHeight="1" spans="1:10">
      <c r="A16" s="13"/>
      <c r="B16" s="5" t="s">
        <v>28</v>
      </c>
      <c r="C16" s="5" t="s">
        <v>100</v>
      </c>
      <c r="D16" s="5"/>
      <c r="E16" s="5"/>
      <c r="F16" s="5"/>
      <c r="G16" s="5" t="s">
        <v>101</v>
      </c>
      <c r="H16" s="5" t="s">
        <v>102</v>
      </c>
      <c r="I16" s="5"/>
      <c r="J16" s="5">
        <v>2</v>
      </c>
    </row>
    <row r="17" ht="21.6" customHeight="1" spans="1:10">
      <c r="A17" s="13"/>
      <c r="B17" s="5" t="s">
        <v>28</v>
      </c>
      <c r="C17" s="5" t="s">
        <v>103</v>
      </c>
      <c r="D17" s="5"/>
      <c r="E17" s="5"/>
      <c r="F17" s="5"/>
      <c r="G17" s="5" t="s">
        <v>104</v>
      </c>
      <c r="H17" s="5" t="s">
        <v>104</v>
      </c>
      <c r="I17" s="5"/>
      <c r="J17" s="5">
        <v>2</v>
      </c>
    </row>
    <row r="18" ht="32.45" customHeight="1" spans="1:10">
      <c r="A18" s="13"/>
      <c r="B18" s="5" t="s">
        <v>28</v>
      </c>
      <c r="C18" s="5" t="s">
        <v>105</v>
      </c>
      <c r="D18" s="5"/>
      <c r="E18" s="5"/>
      <c r="F18" s="5"/>
      <c r="G18" s="5" t="s">
        <v>106</v>
      </c>
      <c r="H18" s="5" t="s">
        <v>106</v>
      </c>
      <c r="I18" s="5"/>
      <c r="J18" s="5">
        <v>2</v>
      </c>
    </row>
    <row r="19" ht="20.45" customHeight="1" spans="1:10">
      <c r="A19" s="13"/>
      <c r="B19" s="5" t="s">
        <v>28</v>
      </c>
      <c r="C19" s="5" t="s">
        <v>107</v>
      </c>
      <c r="D19" s="5"/>
      <c r="E19" s="5"/>
      <c r="F19" s="5"/>
      <c r="G19" s="5" t="s">
        <v>108</v>
      </c>
      <c r="H19" s="5" t="s">
        <v>109</v>
      </c>
      <c r="I19" s="5"/>
      <c r="J19" s="5">
        <v>2</v>
      </c>
    </row>
    <row r="20" ht="20.45" customHeight="1" spans="1:10">
      <c r="A20" s="13"/>
      <c r="B20" s="5" t="s">
        <v>28</v>
      </c>
      <c r="C20" s="5" t="s">
        <v>110</v>
      </c>
      <c r="D20" s="5"/>
      <c r="E20" s="5"/>
      <c r="F20" s="5"/>
      <c r="G20" s="5" t="s">
        <v>111</v>
      </c>
      <c r="H20" s="5" t="s">
        <v>112</v>
      </c>
      <c r="I20" s="5"/>
      <c r="J20" s="5">
        <v>2</v>
      </c>
    </row>
    <row r="21" ht="20.45" customHeight="1" spans="1:10">
      <c r="A21" s="13"/>
      <c r="B21" s="5" t="s">
        <v>28</v>
      </c>
      <c r="C21" s="5" t="s">
        <v>113</v>
      </c>
      <c r="D21" s="5"/>
      <c r="E21" s="5"/>
      <c r="F21" s="5"/>
      <c r="G21" s="5" t="s">
        <v>114</v>
      </c>
      <c r="H21" s="5" t="s">
        <v>115</v>
      </c>
      <c r="I21" s="5"/>
      <c r="J21" s="5">
        <f>1/8*2</f>
        <v>0.25</v>
      </c>
    </row>
    <row r="22" ht="20.45" customHeight="1" spans="1:10">
      <c r="A22" s="13"/>
      <c r="B22" s="5" t="s">
        <v>28</v>
      </c>
      <c r="C22" s="5" t="s">
        <v>116</v>
      </c>
      <c r="D22" s="5"/>
      <c r="E22" s="5"/>
      <c r="F22" s="5"/>
      <c r="G22" s="5" t="s">
        <v>117</v>
      </c>
      <c r="H22" s="5" t="s">
        <v>117</v>
      </c>
      <c r="I22" s="5"/>
      <c r="J22" s="5">
        <v>2</v>
      </c>
    </row>
    <row r="23" ht="20.45" customHeight="1" spans="1:10">
      <c r="A23" s="13"/>
      <c r="B23" s="5" t="s">
        <v>28</v>
      </c>
      <c r="C23" s="5" t="s">
        <v>118</v>
      </c>
      <c r="D23" s="5"/>
      <c r="E23" s="5"/>
      <c r="F23" s="5"/>
      <c r="G23" s="5" t="s">
        <v>119</v>
      </c>
      <c r="H23" s="5" t="s">
        <v>119</v>
      </c>
      <c r="I23" s="5"/>
      <c r="J23" s="5">
        <v>2</v>
      </c>
    </row>
    <row r="24" ht="20.45" customHeight="1" spans="1:10">
      <c r="A24" s="13"/>
      <c r="B24" s="5" t="s">
        <v>28</v>
      </c>
      <c r="C24" s="5" t="s">
        <v>120</v>
      </c>
      <c r="D24" s="5"/>
      <c r="E24" s="5"/>
      <c r="F24" s="5"/>
      <c r="G24" s="5" t="s">
        <v>111</v>
      </c>
      <c r="H24" s="5" t="s">
        <v>111</v>
      </c>
      <c r="I24" s="5"/>
      <c r="J24" s="5">
        <v>2</v>
      </c>
    </row>
    <row r="25" ht="20.45" customHeight="1" spans="1:10">
      <c r="A25" s="13"/>
      <c r="B25" s="5" t="s">
        <v>28</v>
      </c>
      <c r="C25" s="5" t="s">
        <v>121</v>
      </c>
      <c r="D25" s="5"/>
      <c r="E25" s="5"/>
      <c r="F25" s="5"/>
      <c r="G25" s="5" t="s">
        <v>108</v>
      </c>
      <c r="H25" s="5" t="s">
        <v>122</v>
      </c>
      <c r="I25" s="5"/>
      <c r="J25" s="5">
        <v>2</v>
      </c>
    </row>
    <row r="26" ht="20.45" customHeight="1" spans="1:10">
      <c r="A26" s="13"/>
      <c r="B26" s="5" t="s">
        <v>40</v>
      </c>
      <c r="C26" s="5" t="s">
        <v>123</v>
      </c>
      <c r="D26" s="5"/>
      <c r="E26" s="5"/>
      <c r="F26" s="5"/>
      <c r="G26" s="15">
        <v>1</v>
      </c>
      <c r="H26" s="16">
        <v>1</v>
      </c>
      <c r="I26" s="19"/>
      <c r="J26" s="5">
        <v>3</v>
      </c>
    </row>
    <row r="27" ht="47.25" customHeight="1" spans="1:10">
      <c r="A27" s="13"/>
      <c r="B27" s="5" t="s">
        <v>40</v>
      </c>
      <c r="C27" s="5" t="s">
        <v>124</v>
      </c>
      <c r="D27" s="5"/>
      <c r="E27" s="5"/>
      <c r="F27" s="5"/>
      <c r="G27" s="5">
        <v>5</v>
      </c>
      <c r="H27" s="5">
        <v>5</v>
      </c>
      <c r="I27" s="5"/>
      <c r="J27" s="5">
        <v>4</v>
      </c>
    </row>
    <row r="28" ht="47.25" customHeight="1" spans="1:10">
      <c r="A28" s="13"/>
      <c r="B28" s="5" t="s">
        <v>40</v>
      </c>
      <c r="C28" s="10" t="s">
        <v>125</v>
      </c>
      <c r="D28" s="11"/>
      <c r="E28" s="11"/>
      <c r="F28" s="12"/>
      <c r="G28" s="5" t="s">
        <v>126</v>
      </c>
      <c r="H28" s="5" t="s">
        <v>126</v>
      </c>
      <c r="I28" s="5"/>
      <c r="J28" s="5">
        <v>3</v>
      </c>
    </row>
    <row r="29" ht="47.25" customHeight="1" spans="1:10">
      <c r="A29" s="5"/>
      <c r="B29" s="5" t="s">
        <v>51</v>
      </c>
      <c r="C29" s="5" t="s">
        <v>127</v>
      </c>
      <c r="D29" s="5"/>
      <c r="E29" s="5"/>
      <c r="F29" s="5"/>
      <c r="G29" s="15">
        <v>0.95</v>
      </c>
      <c r="H29" s="16">
        <v>0.95</v>
      </c>
      <c r="I29" s="19"/>
      <c r="J29" s="5">
        <v>15</v>
      </c>
    </row>
    <row r="30" ht="30" customHeight="1" spans="1:10">
      <c r="A30" s="5"/>
      <c r="B30" s="5" t="s">
        <v>51</v>
      </c>
      <c r="C30" s="5" t="s">
        <v>128</v>
      </c>
      <c r="D30" s="5"/>
      <c r="E30" s="5"/>
      <c r="F30" s="5"/>
      <c r="G30" s="15">
        <v>1</v>
      </c>
      <c r="H30" s="16">
        <v>1</v>
      </c>
      <c r="I30" s="19">
        <v>1</v>
      </c>
      <c r="J30" s="5">
        <v>15</v>
      </c>
    </row>
    <row r="31" ht="30" customHeight="1" spans="1:10">
      <c r="A31" s="5"/>
      <c r="B31" s="5" t="s">
        <v>51</v>
      </c>
      <c r="C31" s="5" t="s">
        <v>129</v>
      </c>
      <c r="D31" s="5"/>
      <c r="E31" s="5"/>
      <c r="F31" s="5"/>
      <c r="G31" s="15">
        <v>1</v>
      </c>
      <c r="H31" s="16">
        <v>1</v>
      </c>
      <c r="I31" s="19">
        <v>1</v>
      </c>
      <c r="J31" s="5">
        <v>10</v>
      </c>
    </row>
    <row r="32" ht="21.95" customHeight="1" spans="1:10">
      <c r="A32" s="6" t="s">
        <v>53</v>
      </c>
      <c r="B32" s="6"/>
      <c r="C32" s="6"/>
      <c r="D32" s="6"/>
      <c r="E32" s="6"/>
      <c r="F32" s="6"/>
      <c r="G32" s="6"/>
      <c r="H32" s="6"/>
      <c r="I32" s="6"/>
      <c r="J32" s="6"/>
    </row>
    <row r="33" ht="39.6" customHeight="1" spans="1:10">
      <c r="A33" s="6" t="s">
        <v>54</v>
      </c>
      <c r="B33" s="6"/>
      <c r="C33" s="6"/>
      <c r="D33" s="6"/>
      <c r="E33" s="6"/>
      <c r="F33" s="6"/>
      <c r="G33" s="6"/>
      <c r="H33" s="6"/>
      <c r="I33" s="6"/>
      <c r="J33" s="6"/>
    </row>
    <row r="34" ht="50.1" customHeight="1" spans="1:10">
      <c r="A34" s="6" t="s">
        <v>55</v>
      </c>
      <c r="B34" s="6"/>
      <c r="C34" s="6"/>
      <c r="D34" s="6"/>
      <c r="E34" s="6"/>
      <c r="F34" s="6"/>
      <c r="G34" s="6"/>
      <c r="H34" s="6"/>
      <c r="I34" s="6"/>
      <c r="J34" s="6"/>
    </row>
    <row r="35" ht="51.6" customHeight="1" spans="1:10">
      <c r="A35" s="6" t="s">
        <v>56</v>
      </c>
      <c r="B35" s="6"/>
      <c r="C35" s="6"/>
      <c r="D35" s="6"/>
      <c r="E35" s="6"/>
      <c r="F35" s="6"/>
      <c r="G35" s="6"/>
      <c r="H35" s="6"/>
      <c r="I35" s="6"/>
      <c r="J35" s="6"/>
    </row>
    <row r="36" ht="15.75" customHeight="1" spans="1:10">
      <c r="A36" s="6" t="s">
        <v>57</v>
      </c>
      <c r="B36" s="6"/>
      <c r="C36" s="6"/>
      <c r="D36" s="6"/>
      <c r="E36" s="6"/>
      <c r="F36" s="6"/>
      <c r="G36" s="6"/>
      <c r="H36" s="6"/>
      <c r="I36" s="6"/>
      <c r="J36" s="6"/>
    </row>
  </sheetData>
  <mergeCells count="69">
    <mergeCell ref="A1:J1"/>
    <mergeCell ref="A2:C2"/>
    <mergeCell ref="I2:J2"/>
    <mergeCell ref="B3:J3"/>
    <mergeCell ref="B4:C4"/>
    <mergeCell ref="D4:E4"/>
    <mergeCell ref="F4:H4"/>
    <mergeCell ref="I4:J4"/>
    <mergeCell ref="B5:J5"/>
    <mergeCell ref="B6:J6"/>
    <mergeCell ref="B7:J7"/>
    <mergeCell ref="C8:D8"/>
    <mergeCell ref="E8:F8"/>
    <mergeCell ref="H8:J8"/>
    <mergeCell ref="C9:D9"/>
    <mergeCell ref="E9:F9"/>
    <mergeCell ref="H9:J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C22:F22"/>
    <mergeCell ref="H22:I22"/>
    <mergeCell ref="C23:F23"/>
    <mergeCell ref="H23:I23"/>
    <mergeCell ref="C24:F24"/>
    <mergeCell ref="H24:I24"/>
    <mergeCell ref="C25:F25"/>
    <mergeCell ref="H25:I25"/>
    <mergeCell ref="C26:F26"/>
    <mergeCell ref="H26:I26"/>
    <mergeCell ref="C27:F27"/>
    <mergeCell ref="H27:I27"/>
    <mergeCell ref="C28:F28"/>
    <mergeCell ref="H28:I28"/>
    <mergeCell ref="C29:F29"/>
    <mergeCell ref="H29:I29"/>
    <mergeCell ref="C30:F30"/>
    <mergeCell ref="H30:I30"/>
    <mergeCell ref="C31:F31"/>
    <mergeCell ref="H31:I31"/>
    <mergeCell ref="A32:J32"/>
    <mergeCell ref="A33:J33"/>
    <mergeCell ref="A34:J34"/>
    <mergeCell ref="A35:J35"/>
    <mergeCell ref="A36:J36"/>
    <mergeCell ref="A8:A9"/>
    <mergeCell ref="A11:A28"/>
    <mergeCell ref="A29:A31"/>
  </mergeCells>
  <printOptions horizontalCentered="1"/>
  <pageMargins left="0.708661417322835" right="0.708661417322835" top="0.748031496062992" bottom="0.748031496062992" header="0.31496062992126" footer="0.31496062992126"/>
  <pageSetup paperSize="9" scale="99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>
      <selection activeCell="J11" sqref="J11:J21"/>
    </sheetView>
  </sheetViews>
  <sheetFormatPr defaultColWidth="9" defaultRowHeight="14.25"/>
  <cols>
    <col min="1" max="1" width="11.125" style="2" customWidth="1"/>
    <col min="2" max="2" width="10.875" style="2" customWidth="1"/>
    <col min="3" max="3" width="9" style="2"/>
    <col min="4" max="4" width="6" style="2" customWidth="1"/>
    <col min="5" max="5" width="9" style="2"/>
    <col min="6" max="6" width="5.125" style="2" customWidth="1"/>
    <col min="7" max="7" width="11.375" style="2" customWidth="1"/>
    <col min="8" max="8" width="1.625" style="2" customWidth="1"/>
    <col min="9" max="9" width="9.375" style="2" customWidth="1"/>
    <col min="10" max="11" width="9" style="2"/>
    <col min="12" max="12" width="21.625" style="2"/>
    <col min="13" max="16384" width="9" style="2"/>
  </cols>
  <sheetData>
    <row r="1" s="1" customFormat="1" ht="24.95" customHeight="1" spans="1:10">
      <c r="A1" s="3" t="s">
        <v>130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10">
      <c r="A2" s="50" t="s">
        <v>131</v>
      </c>
      <c r="B2" s="50"/>
      <c r="C2" s="50"/>
      <c r="D2" s="24"/>
      <c r="E2" s="24"/>
      <c r="F2" s="24"/>
      <c r="G2" s="24"/>
      <c r="H2" s="24"/>
      <c r="I2" s="24" t="s">
        <v>132</v>
      </c>
      <c r="J2" s="24"/>
    </row>
    <row r="3" ht="24" customHeight="1" spans="1:10">
      <c r="A3" s="5" t="s">
        <v>3</v>
      </c>
      <c r="B3" s="5" t="s">
        <v>133</v>
      </c>
      <c r="C3" s="5"/>
      <c r="D3" s="5"/>
      <c r="E3" s="5"/>
      <c r="F3" s="5"/>
      <c r="G3" s="5"/>
      <c r="H3" s="5"/>
      <c r="I3" s="5"/>
      <c r="J3" s="5"/>
    </row>
    <row r="4" ht="30.95" customHeight="1" spans="1:10">
      <c r="A4" s="5" t="s">
        <v>5</v>
      </c>
      <c r="B4" s="5" t="s">
        <v>6</v>
      </c>
      <c r="C4" s="5"/>
      <c r="D4" s="5"/>
      <c r="E4" s="5"/>
      <c r="F4" s="5" t="s">
        <v>7</v>
      </c>
      <c r="G4" s="5"/>
      <c r="H4" s="5"/>
      <c r="I4" s="5" t="s">
        <v>6</v>
      </c>
      <c r="J4" s="5"/>
    </row>
    <row r="5" ht="24" customHeight="1" spans="1:10">
      <c r="A5" s="5" t="s">
        <v>9</v>
      </c>
      <c r="B5" s="6" t="s">
        <v>10</v>
      </c>
      <c r="C5" s="6"/>
      <c r="D5" s="6"/>
      <c r="E5" s="6"/>
      <c r="F5" s="6"/>
      <c r="G5" s="6"/>
      <c r="H5" s="6"/>
      <c r="I5" s="6"/>
      <c r="J5" s="6"/>
    </row>
    <row r="6" ht="24" customHeight="1" spans="1:10">
      <c r="A6" s="5" t="s">
        <v>11</v>
      </c>
      <c r="B6" s="6" t="s">
        <v>12</v>
      </c>
      <c r="C6" s="6"/>
      <c r="D6" s="6"/>
      <c r="E6" s="6"/>
      <c r="F6" s="6"/>
      <c r="G6" s="6"/>
      <c r="H6" s="6"/>
      <c r="I6" s="6"/>
      <c r="J6" s="6"/>
    </row>
    <row r="7" ht="24" customHeight="1" spans="1:10">
      <c r="A7" s="5" t="s">
        <v>13</v>
      </c>
      <c r="B7" s="6" t="s">
        <v>14</v>
      </c>
      <c r="C7" s="6"/>
      <c r="D7" s="6"/>
      <c r="E7" s="6"/>
      <c r="F7" s="6"/>
      <c r="G7" s="6"/>
      <c r="H7" s="6"/>
      <c r="I7" s="6"/>
      <c r="J7" s="6"/>
    </row>
    <row r="8" ht="27.95" customHeight="1" spans="1:10">
      <c r="A8" s="5" t="s">
        <v>15</v>
      </c>
      <c r="B8" s="5"/>
      <c r="C8" s="5" t="s">
        <v>16</v>
      </c>
      <c r="D8" s="5"/>
      <c r="E8" s="5" t="s">
        <v>17</v>
      </c>
      <c r="F8" s="5"/>
      <c r="G8" s="5" t="s">
        <v>18</v>
      </c>
      <c r="H8" s="5" t="s">
        <v>19</v>
      </c>
      <c r="I8" s="5"/>
      <c r="J8" s="5"/>
    </row>
    <row r="9" ht="30" customHeight="1" spans="1:10">
      <c r="A9" s="5"/>
      <c r="B9" s="5" t="s">
        <v>20</v>
      </c>
      <c r="C9" s="5">
        <v>4379</v>
      </c>
      <c r="D9" s="5"/>
      <c r="E9" s="5">
        <v>4379</v>
      </c>
      <c r="F9" s="5"/>
      <c r="G9" s="7">
        <v>1</v>
      </c>
      <c r="H9" s="5">
        <v>20</v>
      </c>
      <c r="I9" s="5"/>
      <c r="J9" s="5"/>
    </row>
    <row r="10" ht="30" customHeight="1" spans="1:10">
      <c r="A10" s="5" t="s">
        <v>21</v>
      </c>
      <c r="B10" s="5" t="s">
        <v>22</v>
      </c>
      <c r="C10" s="5" t="s">
        <v>23</v>
      </c>
      <c r="D10" s="5"/>
      <c r="E10" s="5"/>
      <c r="F10" s="5"/>
      <c r="G10" s="5" t="s">
        <v>24</v>
      </c>
      <c r="H10" s="5" t="s">
        <v>25</v>
      </c>
      <c r="I10" s="5"/>
      <c r="J10" s="5" t="s">
        <v>26</v>
      </c>
    </row>
    <row r="11" ht="30" customHeight="1" spans="1:10">
      <c r="A11" s="9" t="s">
        <v>27</v>
      </c>
      <c r="B11" s="5" t="s">
        <v>28</v>
      </c>
      <c r="C11" s="5" t="s">
        <v>134</v>
      </c>
      <c r="D11" s="5"/>
      <c r="E11" s="5"/>
      <c r="F11" s="5"/>
      <c r="G11" s="5">
        <v>60</v>
      </c>
      <c r="H11" s="5">
        <v>60</v>
      </c>
      <c r="I11" s="5"/>
      <c r="J11" s="8">
        <v>5</v>
      </c>
    </row>
    <row r="12" ht="30" customHeight="1" spans="1:10">
      <c r="A12" s="13"/>
      <c r="B12" s="5" t="s">
        <v>28</v>
      </c>
      <c r="C12" s="5" t="s">
        <v>135</v>
      </c>
      <c r="D12" s="5"/>
      <c r="E12" s="5"/>
      <c r="F12" s="5"/>
      <c r="G12" s="5">
        <v>47</v>
      </c>
      <c r="H12" s="5">
        <v>47</v>
      </c>
      <c r="I12" s="5"/>
      <c r="J12" s="8">
        <v>5</v>
      </c>
    </row>
    <row r="13" ht="30" customHeight="1" spans="1:10">
      <c r="A13" s="13"/>
      <c r="B13" s="5" t="s">
        <v>28</v>
      </c>
      <c r="C13" s="5" t="s">
        <v>136</v>
      </c>
      <c r="D13" s="5"/>
      <c r="E13" s="5"/>
      <c r="F13" s="5"/>
      <c r="G13" s="5">
        <v>56</v>
      </c>
      <c r="H13" s="5">
        <v>56</v>
      </c>
      <c r="I13" s="5"/>
      <c r="J13" s="8">
        <v>5</v>
      </c>
    </row>
    <row r="14" ht="30" customHeight="1" spans="1:10">
      <c r="A14" s="13"/>
      <c r="B14" s="5" t="s">
        <v>28</v>
      </c>
      <c r="C14" s="10" t="s">
        <v>137</v>
      </c>
      <c r="D14" s="11"/>
      <c r="E14" s="11"/>
      <c r="F14" s="12"/>
      <c r="G14" s="5">
        <v>24</v>
      </c>
      <c r="H14" s="10">
        <v>24</v>
      </c>
      <c r="I14" s="12"/>
      <c r="J14" s="8">
        <v>5</v>
      </c>
    </row>
    <row r="15" ht="30" customHeight="1" spans="1:10">
      <c r="A15" s="13"/>
      <c r="B15" s="5" t="s">
        <v>28</v>
      </c>
      <c r="C15" s="5" t="s">
        <v>138</v>
      </c>
      <c r="D15" s="5"/>
      <c r="E15" s="5"/>
      <c r="F15" s="5"/>
      <c r="G15" s="15">
        <v>1</v>
      </c>
      <c r="H15" s="15">
        <v>0.8</v>
      </c>
      <c r="I15" s="5"/>
      <c r="J15" s="8">
        <v>4</v>
      </c>
    </row>
    <row r="16" ht="30" customHeight="1" spans="1:10">
      <c r="A16" s="13"/>
      <c r="B16" s="5" t="s">
        <v>28</v>
      </c>
      <c r="C16" s="10" t="s">
        <v>139</v>
      </c>
      <c r="D16" s="11"/>
      <c r="E16" s="11"/>
      <c r="F16" s="12"/>
      <c r="G16" s="5" t="s">
        <v>140</v>
      </c>
      <c r="H16" s="10" t="s">
        <v>140</v>
      </c>
      <c r="I16" s="12"/>
      <c r="J16" s="8">
        <v>5</v>
      </c>
    </row>
    <row r="17" ht="44.25" customHeight="1" spans="1:10">
      <c r="A17" s="13"/>
      <c r="B17" s="5" t="s">
        <v>40</v>
      </c>
      <c r="C17" s="5" t="s">
        <v>141</v>
      </c>
      <c r="D17" s="5"/>
      <c r="E17" s="5"/>
      <c r="F17" s="5"/>
      <c r="G17" s="5" t="s">
        <v>142</v>
      </c>
      <c r="H17" s="10" t="s">
        <v>143</v>
      </c>
      <c r="I17" s="12"/>
      <c r="J17" s="8">
        <f>9.08/2</f>
        <v>4.54</v>
      </c>
    </row>
    <row r="18" ht="30" customHeight="1" spans="1:10">
      <c r="A18" s="14"/>
      <c r="B18" s="5" t="s">
        <v>42</v>
      </c>
      <c r="C18" s="5" t="s">
        <v>144</v>
      </c>
      <c r="D18" s="5"/>
      <c r="E18" s="5"/>
      <c r="F18" s="5"/>
      <c r="G18" s="5" t="s">
        <v>145</v>
      </c>
      <c r="H18" s="10" t="s">
        <v>145</v>
      </c>
      <c r="I18" s="12"/>
      <c r="J18" s="8">
        <v>5</v>
      </c>
    </row>
    <row r="19" ht="33.95" customHeight="1" spans="1:10">
      <c r="A19" s="9" t="s">
        <v>45</v>
      </c>
      <c r="B19" s="5" t="s">
        <v>46</v>
      </c>
      <c r="C19" s="10" t="s">
        <v>146</v>
      </c>
      <c r="D19" s="11"/>
      <c r="E19" s="11"/>
      <c r="F19" s="12"/>
      <c r="G19" s="5" t="s">
        <v>147</v>
      </c>
      <c r="H19" s="10" t="s">
        <v>147</v>
      </c>
      <c r="I19" s="12"/>
      <c r="J19" s="8">
        <f>15*0.97</f>
        <v>14.55</v>
      </c>
    </row>
    <row r="20" ht="33.95" customHeight="1" spans="1:12">
      <c r="A20" s="13"/>
      <c r="B20" s="5" t="s">
        <v>51</v>
      </c>
      <c r="C20" s="10" t="s">
        <v>148</v>
      </c>
      <c r="D20" s="11"/>
      <c r="E20" s="11"/>
      <c r="F20" s="12"/>
      <c r="G20" s="15">
        <v>1</v>
      </c>
      <c r="H20" s="51">
        <v>0.864</v>
      </c>
      <c r="I20" s="52"/>
      <c r="J20" s="8">
        <v>12.96</v>
      </c>
      <c r="L20" s="53"/>
    </row>
    <row r="21" ht="39.95" customHeight="1" spans="1:10">
      <c r="A21" s="14"/>
      <c r="B21" s="5" t="s">
        <v>51</v>
      </c>
      <c r="C21" s="10" t="s">
        <v>149</v>
      </c>
      <c r="D21" s="11"/>
      <c r="E21" s="11"/>
      <c r="F21" s="12"/>
      <c r="G21" s="15">
        <v>0.95</v>
      </c>
      <c r="H21" s="16">
        <v>0.95</v>
      </c>
      <c r="I21" s="19"/>
      <c r="J21" s="8">
        <v>10</v>
      </c>
    </row>
    <row r="22" ht="21.95" customHeight="1" spans="1:11">
      <c r="A22" s="6" t="s">
        <v>53</v>
      </c>
      <c r="B22" s="6"/>
      <c r="C22" s="6"/>
      <c r="D22" s="6"/>
      <c r="E22" s="6"/>
      <c r="F22" s="6"/>
      <c r="G22" s="6"/>
      <c r="H22" s="6"/>
      <c r="I22" s="6"/>
      <c r="J22" s="6"/>
      <c r="K22" s="24"/>
    </row>
    <row r="23" ht="39.6" customHeight="1" spans="1:11">
      <c r="A23" s="6" t="s">
        <v>54</v>
      </c>
      <c r="B23" s="6"/>
      <c r="C23" s="6"/>
      <c r="D23" s="6"/>
      <c r="E23" s="6"/>
      <c r="F23" s="6"/>
      <c r="G23" s="6"/>
      <c r="H23" s="6"/>
      <c r="I23" s="6"/>
      <c r="J23" s="6"/>
      <c r="K23" s="24"/>
    </row>
    <row r="24" ht="50.1" customHeight="1" spans="1:11">
      <c r="A24" s="6" t="s">
        <v>55</v>
      </c>
      <c r="B24" s="6"/>
      <c r="C24" s="6"/>
      <c r="D24" s="6"/>
      <c r="E24" s="6"/>
      <c r="F24" s="6"/>
      <c r="G24" s="6"/>
      <c r="H24" s="6"/>
      <c r="I24" s="6"/>
      <c r="J24" s="6"/>
      <c r="K24" s="24"/>
    </row>
    <row r="25" ht="51.6" customHeight="1" spans="1:11">
      <c r="A25" s="6" t="s">
        <v>56</v>
      </c>
      <c r="B25" s="6"/>
      <c r="C25" s="6"/>
      <c r="D25" s="6"/>
      <c r="E25" s="6"/>
      <c r="F25" s="6"/>
      <c r="G25" s="6"/>
      <c r="H25" s="6"/>
      <c r="I25" s="6"/>
      <c r="J25" s="6"/>
      <c r="K25" s="24"/>
    </row>
    <row r="26" ht="15.75" customHeight="1" spans="1:11">
      <c r="A26" s="6" t="s">
        <v>57</v>
      </c>
      <c r="B26" s="6"/>
      <c r="C26" s="6"/>
      <c r="D26" s="6"/>
      <c r="E26" s="6"/>
      <c r="F26" s="6"/>
      <c r="G26" s="6"/>
      <c r="H26" s="6"/>
      <c r="I26" s="6"/>
      <c r="J26" s="6"/>
      <c r="K26" s="24"/>
    </row>
  </sheetData>
  <mergeCells count="49">
    <mergeCell ref="A1:J1"/>
    <mergeCell ref="A2:C2"/>
    <mergeCell ref="I2:J2"/>
    <mergeCell ref="B3:J3"/>
    <mergeCell ref="B4:C4"/>
    <mergeCell ref="D4:E4"/>
    <mergeCell ref="F4:H4"/>
    <mergeCell ref="I4:J4"/>
    <mergeCell ref="B5:J5"/>
    <mergeCell ref="B6:J6"/>
    <mergeCell ref="B7:J7"/>
    <mergeCell ref="C8:D8"/>
    <mergeCell ref="E8:F8"/>
    <mergeCell ref="H8:J8"/>
    <mergeCell ref="C9:D9"/>
    <mergeCell ref="E9:F9"/>
    <mergeCell ref="H9:J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A22:J22"/>
    <mergeCell ref="A23:J23"/>
    <mergeCell ref="A24:J24"/>
    <mergeCell ref="A25:J25"/>
    <mergeCell ref="A26:J26"/>
    <mergeCell ref="A8:A9"/>
    <mergeCell ref="A11:A18"/>
    <mergeCell ref="A19:A21"/>
  </mergeCells>
  <pageMargins left="0.75" right="0.275" top="0.590277777777778" bottom="0.511805555555556" header="0.511805555555556" footer="0.511805555555556"/>
  <pageSetup paperSize="9" scale="92" orientation="portrait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9"/>
  <sheetViews>
    <sheetView topLeftCell="A22" workbookViewId="0">
      <selection activeCell="I2" sqref="I2:J2"/>
    </sheetView>
  </sheetViews>
  <sheetFormatPr defaultColWidth="9" defaultRowHeight="14.25"/>
  <cols>
    <col min="1" max="1" width="11.125" style="2" customWidth="1"/>
    <col min="2" max="2" width="10.875" style="2" customWidth="1"/>
    <col min="3" max="3" width="9" style="2"/>
    <col min="4" max="4" width="6" style="2" customWidth="1"/>
    <col min="5" max="5" width="9" style="2"/>
    <col min="6" max="6" width="5.125" style="2" customWidth="1"/>
    <col min="7" max="7" width="11.375" style="2" customWidth="1"/>
    <col min="8" max="8" width="1.625" style="2" customWidth="1"/>
    <col min="9" max="9" width="9.375" style="2" customWidth="1"/>
    <col min="10" max="10" width="12.75" style="2"/>
    <col min="11" max="16384" width="9" style="2"/>
  </cols>
  <sheetData>
    <row r="1" s="1" customFormat="1" ht="22.5" spans="1:10">
      <c r="A1" s="3" t="s">
        <v>150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10">
      <c r="A2" s="4" t="s">
        <v>90</v>
      </c>
      <c r="B2" s="4"/>
      <c r="C2" s="4"/>
      <c r="I2" s="17" t="s">
        <v>151</v>
      </c>
      <c r="J2" s="18"/>
    </row>
    <row r="3" ht="24" customHeight="1" spans="1:10">
      <c r="A3" s="5" t="s">
        <v>3</v>
      </c>
      <c r="B3" s="5" t="s">
        <v>152</v>
      </c>
      <c r="C3" s="5"/>
      <c r="D3" s="5"/>
      <c r="E3" s="5"/>
      <c r="F3" s="5"/>
      <c r="G3" s="5"/>
      <c r="H3" s="5"/>
      <c r="I3" s="5"/>
      <c r="J3" s="5"/>
    </row>
    <row r="4" ht="30.95" customHeight="1" spans="1:10">
      <c r="A4" s="5" t="s">
        <v>5</v>
      </c>
      <c r="B4" s="5" t="s">
        <v>6</v>
      </c>
      <c r="C4" s="5"/>
      <c r="D4" s="5"/>
      <c r="E4" s="5"/>
      <c r="F4" s="5" t="s">
        <v>7</v>
      </c>
      <c r="G4" s="5"/>
      <c r="H4" s="5"/>
      <c r="I4" s="5" t="s">
        <v>153</v>
      </c>
      <c r="J4" s="5"/>
    </row>
    <row r="5" ht="24" customHeight="1" spans="1:10">
      <c r="A5" s="5" t="s">
        <v>9</v>
      </c>
      <c r="B5" s="6" t="s">
        <v>10</v>
      </c>
      <c r="C5" s="6"/>
      <c r="D5" s="6"/>
      <c r="E5" s="6"/>
      <c r="F5" s="6"/>
      <c r="G5" s="6"/>
      <c r="H5" s="6"/>
      <c r="I5" s="6"/>
      <c r="J5" s="6"/>
    </row>
    <row r="6" ht="24" customHeight="1" spans="1:10">
      <c r="A6" s="5" t="s">
        <v>11</v>
      </c>
      <c r="B6" s="6" t="s">
        <v>12</v>
      </c>
      <c r="C6" s="6"/>
      <c r="D6" s="6"/>
      <c r="E6" s="6"/>
      <c r="F6" s="6"/>
      <c r="G6" s="6"/>
      <c r="H6" s="6"/>
      <c r="I6" s="6"/>
      <c r="J6" s="6"/>
    </row>
    <row r="7" ht="24" customHeight="1" spans="1:10">
      <c r="A7" s="5" t="s">
        <v>13</v>
      </c>
      <c r="B7" s="6" t="s">
        <v>14</v>
      </c>
      <c r="C7" s="6"/>
      <c r="D7" s="6"/>
      <c r="E7" s="6"/>
      <c r="F7" s="6"/>
      <c r="G7" s="6"/>
      <c r="H7" s="6"/>
      <c r="I7" s="6"/>
      <c r="J7" s="6"/>
    </row>
    <row r="8" ht="27.95" customHeight="1" spans="1:10">
      <c r="A8" s="5" t="s">
        <v>15</v>
      </c>
      <c r="B8" s="5"/>
      <c r="C8" s="5" t="s">
        <v>16</v>
      </c>
      <c r="D8" s="5"/>
      <c r="E8" s="5" t="s">
        <v>17</v>
      </c>
      <c r="F8" s="5"/>
      <c r="G8" s="5" t="s">
        <v>18</v>
      </c>
      <c r="H8" s="5" t="s">
        <v>19</v>
      </c>
      <c r="I8" s="5"/>
      <c r="J8" s="5"/>
    </row>
    <row r="9" ht="30" customHeight="1" spans="1:10">
      <c r="A9" s="5"/>
      <c r="B9" s="5" t="s">
        <v>20</v>
      </c>
      <c r="C9" s="5">
        <v>471.6</v>
      </c>
      <c r="D9" s="5"/>
      <c r="E9" s="5">
        <v>469.77</v>
      </c>
      <c r="F9" s="5"/>
      <c r="G9" s="7">
        <f>E9/C9</f>
        <v>0.996119592875318</v>
      </c>
      <c r="H9" s="8">
        <f>G9*20</f>
        <v>19.9223918575064</v>
      </c>
      <c r="I9" s="8"/>
      <c r="J9" s="8"/>
    </row>
    <row r="10" ht="30" customHeight="1" spans="1:10">
      <c r="A10" s="5" t="s">
        <v>21</v>
      </c>
      <c r="B10" s="5" t="s">
        <v>22</v>
      </c>
      <c r="C10" s="5" t="s">
        <v>23</v>
      </c>
      <c r="D10" s="5"/>
      <c r="E10" s="5"/>
      <c r="F10" s="5"/>
      <c r="G10" s="5" t="s">
        <v>24</v>
      </c>
      <c r="H10" s="5" t="s">
        <v>25</v>
      </c>
      <c r="I10" s="5"/>
      <c r="J10" s="5" t="s">
        <v>26</v>
      </c>
    </row>
    <row r="11" ht="19.5" customHeight="1" spans="1:10">
      <c r="A11" s="5" t="s">
        <v>27</v>
      </c>
      <c r="B11" s="5" t="s">
        <v>28</v>
      </c>
      <c r="C11" s="5" t="s">
        <v>154</v>
      </c>
      <c r="D11" s="5"/>
      <c r="E11" s="5"/>
      <c r="F11" s="5"/>
      <c r="G11" s="5" t="s">
        <v>155</v>
      </c>
      <c r="H11" s="5" t="s">
        <v>156</v>
      </c>
      <c r="I11" s="5"/>
      <c r="J11" s="5">
        <v>1.5</v>
      </c>
    </row>
    <row r="12" ht="19.5" customHeight="1" spans="1:10">
      <c r="A12" s="5"/>
      <c r="B12" s="5" t="s">
        <v>28</v>
      </c>
      <c r="C12" s="5" t="s">
        <v>157</v>
      </c>
      <c r="D12" s="5"/>
      <c r="E12" s="5"/>
      <c r="F12" s="5"/>
      <c r="G12" s="5" t="s">
        <v>158</v>
      </c>
      <c r="H12" s="5" t="s">
        <v>158</v>
      </c>
      <c r="I12" s="5" t="s">
        <v>158</v>
      </c>
      <c r="J12" s="5">
        <v>1.5</v>
      </c>
    </row>
    <row r="13" ht="19.5" customHeight="1" spans="1:10">
      <c r="A13" s="5"/>
      <c r="B13" s="5" t="s">
        <v>28</v>
      </c>
      <c r="C13" s="5" t="s">
        <v>159</v>
      </c>
      <c r="D13" s="5"/>
      <c r="E13" s="5"/>
      <c r="F13" s="5"/>
      <c r="G13" s="5" t="s">
        <v>160</v>
      </c>
      <c r="H13" s="5" t="s">
        <v>160</v>
      </c>
      <c r="I13" s="5" t="s">
        <v>160</v>
      </c>
      <c r="J13" s="5">
        <v>1.5</v>
      </c>
    </row>
    <row r="14" ht="19.5" customHeight="1" spans="1:10">
      <c r="A14" s="5"/>
      <c r="B14" s="5" t="s">
        <v>28</v>
      </c>
      <c r="C14" s="5" t="s">
        <v>161</v>
      </c>
      <c r="D14" s="5"/>
      <c r="E14" s="5"/>
      <c r="F14" s="5"/>
      <c r="G14" s="5" t="s">
        <v>104</v>
      </c>
      <c r="H14" s="5" t="s">
        <v>104</v>
      </c>
      <c r="I14" s="5"/>
      <c r="J14" s="5">
        <v>1.5</v>
      </c>
    </row>
    <row r="15" ht="19.5" customHeight="1" spans="1:10">
      <c r="A15" s="5"/>
      <c r="B15" s="5" t="s">
        <v>28</v>
      </c>
      <c r="C15" s="5" t="s">
        <v>162</v>
      </c>
      <c r="D15" s="5"/>
      <c r="E15" s="5"/>
      <c r="F15" s="5"/>
      <c r="G15" s="5" t="s">
        <v>163</v>
      </c>
      <c r="H15" s="5" t="s">
        <v>163</v>
      </c>
      <c r="I15" s="5" t="s">
        <v>163</v>
      </c>
      <c r="J15" s="5">
        <v>1.5</v>
      </c>
    </row>
    <row r="16" ht="19.5" customHeight="1" spans="1:10">
      <c r="A16" s="5"/>
      <c r="B16" s="5" t="s">
        <v>28</v>
      </c>
      <c r="C16" s="5" t="s">
        <v>164</v>
      </c>
      <c r="D16" s="5"/>
      <c r="E16" s="5"/>
      <c r="F16" s="5"/>
      <c r="G16" s="5" t="s">
        <v>165</v>
      </c>
      <c r="H16" s="5" t="s">
        <v>165</v>
      </c>
      <c r="I16" s="5" t="s">
        <v>165</v>
      </c>
      <c r="J16" s="5">
        <v>1.5</v>
      </c>
    </row>
    <row r="17" ht="19.5" customHeight="1" spans="1:10">
      <c r="A17" s="5"/>
      <c r="B17" s="5" t="s">
        <v>28</v>
      </c>
      <c r="C17" s="5" t="s">
        <v>166</v>
      </c>
      <c r="D17" s="5"/>
      <c r="E17" s="5"/>
      <c r="F17" s="5"/>
      <c r="G17" s="15" t="s">
        <v>167</v>
      </c>
      <c r="H17" s="5" t="s">
        <v>167</v>
      </c>
      <c r="I17" s="5" t="s">
        <v>167</v>
      </c>
      <c r="J17" s="5">
        <v>1.5</v>
      </c>
    </row>
    <row r="18" ht="19.5" customHeight="1" spans="1:10">
      <c r="A18" s="5"/>
      <c r="B18" s="5" t="s">
        <v>28</v>
      </c>
      <c r="C18" s="5" t="s">
        <v>168</v>
      </c>
      <c r="D18" s="5"/>
      <c r="E18" s="5"/>
      <c r="F18" s="5"/>
      <c r="G18" s="15" t="s">
        <v>77</v>
      </c>
      <c r="H18" s="25" t="s">
        <v>77</v>
      </c>
      <c r="I18" s="37"/>
      <c r="J18" s="9">
        <v>1.5</v>
      </c>
    </row>
    <row r="19" ht="19.5" customHeight="1" spans="1:10">
      <c r="A19" s="5"/>
      <c r="B19" s="5" t="s">
        <v>28</v>
      </c>
      <c r="C19" s="5" t="s">
        <v>169</v>
      </c>
      <c r="D19" s="5"/>
      <c r="E19" s="5"/>
      <c r="F19" s="5"/>
      <c r="G19" s="15" t="s">
        <v>77</v>
      </c>
      <c r="H19" s="26"/>
      <c r="I19" s="38"/>
      <c r="J19" s="14"/>
    </row>
    <row r="20" ht="19.5" customHeight="1" spans="1:10">
      <c r="A20" s="5"/>
      <c r="B20" s="5" t="s">
        <v>28</v>
      </c>
      <c r="C20" s="5" t="s">
        <v>170</v>
      </c>
      <c r="D20" s="5"/>
      <c r="E20" s="5"/>
      <c r="F20" s="5"/>
      <c r="G20" s="15" t="s">
        <v>171</v>
      </c>
      <c r="H20" s="16" t="s">
        <v>172</v>
      </c>
      <c r="I20" s="19"/>
      <c r="J20" s="5">
        <v>1.5</v>
      </c>
    </row>
    <row r="21" ht="19.5" customHeight="1" spans="1:10">
      <c r="A21" s="5"/>
      <c r="B21" s="5" t="s">
        <v>28</v>
      </c>
      <c r="C21" s="5" t="s">
        <v>173</v>
      </c>
      <c r="D21" s="5"/>
      <c r="E21" s="5"/>
      <c r="F21" s="5"/>
      <c r="G21" s="15" t="s">
        <v>174</v>
      </c>
      <c r="H21" s="27" t="s">
        <v>175</v>
      </c>
      <c r="I21" s="39"/>
      <c r="J21" s="9">
        <v>1.5</v>
      </c>
    </row>
    <row r="22" ht="19.5" customHeight="1" spans="1:10">
      <c r="A22" s="5"/>
      <c r="B22" s="5" t="s">
        <v>28</v>
      </c>
      <c r="C22" s="5" t="s">
        <v>176</v>
      </c>
      <c r="D22" s="5"/>
      <c r="E22" s="5"/>
      <c r="F22" s="5"/>
      <c r="G22" s="15" t="s">
        <v>177</v>
      </c>
      <c r="H22" s="28"/>
      <c r="I22" s="40"/>
      <c r="J22" s="13"/>
    </row>
    <row r="23" ht="19.5" customHeight="1" spans="1:10">
      <c r="A23" s="5"/>
      <c r="B23" s="5" t="s">
        <v>28</v>
      </c>
      <c r="C23" s="5" t="s">
        <v>178</v>
      </c>
      <c r="D23" s="5"/>
      <c r="E23" s="5"/>
      <c r="F23" s="5"/>
      <c r="G23" s="15" t="s">
        <v>111</v>
      </c>
      <c r="H23" s="28"/>
      <c r="I23" s="40"/>
      <c r="J23" s="13"/>
    </row>
    <row r="24" ht="19.5" customHeight="1" spans="1:10">
      <c r="A24" s="5"/>
      <c r="B24" s="5" t="s">
        <v>28</v>
      </c>
      <c r="C24" s="10" t="s">
        <v>179</v>
      </c>
      <c r="D24" s="11"/>
      <c r="E24" s="11"/>
      <c r="F24" s="12"/>
      <c r="G24" s="15" t="s">
        <v>175</v>
      </c>
      <c r="H24" s="29"/>
      <c r="I24" s="41"/>
      <c r="J24" s="14"/>
    </row>
    <row r="25" ht="19.5" customHeight="1" spans="1:10">
      <c r="A25" s="5"/>
      <c r="B25" s="5" t="s">
        <v>28</v>
      </c>
      <c r="C25" s="5" t="s">
        <v>180</v>
      </c>
      <c r="D25" s="5"/>
      <c r="E25" s="5"/>
      <c r="F25" s="5"/>
      <c r="G25" s="15" t="s">
        <v>111</v>
      </c>
      <c r="H25" s="5">
        <v>0</v>
      </c>
      <c r="I25" s="5"/>
      <c r="J25" s="5">
        <v>0</v>
      </c>
    </row>
    <row r="26" ht="19.5" customHeight="1" spans="1:10">
      <c r="A26" s="5"/>
      <c r="B26" s="5" t="s">
        <v>28</v>
      </c>
      <c r="C26" s="5" t="s">
        <v>181</v>
      </c>
      <c r="D26" s="5"/>
      <c r="E26" s="5"/>
      <c r="F26" s="5"/>
      <c r="G26" s="15" t="s">
        <v>182</v>
      </c>
      <c r="H26" s="5">
        <v>0</v>
      </c>
      <c r="I26" s="5"/>
      <c r="J26" s="5">
        <v>0</v>
      </c>
    </row>
    <row r="27" ht="19.5" customHeight="1" spans="1:10">
      <c r="A27" s="5"/>
      <c r="B27" s="5" t="s">
        <v>28</v>
      </c>
      <c r="C27" s="5" t="s">
        <v>183</v>
      </c>
      <c r="D27" s="5"/>
      <c r="E27" s="5"/>
      <c r="F27" s="5"/>
      <c r="G27" s="30">
        <v>11</v>
      </c>
      <c r="H27" s="31">
        <v>11</v>
      </c>
      <c r="I27" s="31">
        <v>0.11</v>
      </c>
      <c r="J27" s="30">
        <v>1.5</v>
      </c>
    </row>
    <row r="28" ht="19.5" customHeight="1" spans="1:10">
      <c r="A28" s="5"/>
      <c r="B28" s="5" t="s">
        <v>28</v>
      </c>
      <c r="C28" s="5" t="s">
        <v>184</v>
      </c>
      <c r="D28" s="5"/>
      <c r="E28" s="5"/>
      <c r="F28" s="5"/>
      <c r="G28" s="15" t="s">
        <v>185</v>
      </c>
      <c r="H28" s="5" t="s">
        <v>186</v>
      </c>
      <c r="I28" s="5" t="s">
        <v>185</v>
      </c>
      <c r="J28" s="5">
        <v>1.5</v>
      </c>
    </row>
    <row r="29" ht="19.5" customHeight="1" spans="1:10">
      <c r="A29" s="5"/>
      <c r="B29" s="5" t="s">
        <v>28</v>
      </c>
      <c r="C29" s="5" t="s">
        <v>187</v>
      </c>
      <c r="D29" s="5"/>
      <c r="E29" s="5"/>
      <c r="F29" s="5"/>
      <c r="G29" s="15">
        <v>0.9</v>
      </c>
      <c r="H29" s="32">
        <v>0.915</v>
      </c>
      <c r="I29" s="32">
        <v>0.9</v>
      </c>
      <c r="J29" s="5">
        <v>1.5</v>
      </c>
    </row>
    <row r="30" ht="19.5" customHeight="1" spans="1:10">
      <c r="A30" s="5"/>
      <c r="B30" s="5" t="s">
        <v>28</v>
      </c>
      <c r="C30" s="5" t="s">
        <v>188</v>
      </c>
      <c r="D30" s="5"/>
      <c r="E30" s="5"/>
      <c r="F30" s="5"/>
      <c r="G30" s="15" t="s">
        <v>189</v>
      </c>
      <c r="H30" s="5" t="s">
        <v>190</v>
      </c>
      <c r="I30" s="5" t="s">
        <v>189</v>
      </c>
      <c r="J30" s="5">
        <v>1.5</v>
      </c>
    </row>
    <row r="31" ht="19.5" customHeight="1" spans="1:10">
      <c r="A31" s="5"/>
      <c r="B31" s="5" t="s">
        <v>28</v>
      </c>
      <c r="C31" s="5" t="s">
        <v>191</v>
      </c>
      <c r="D31" s="5"/>
      <c r="E31" s="5"/>
      <c r="F31" s="5"/>
      <c r="G31" s="15" t="s">
        <v>192</v>
      </c>
      <c r="H31" s="33" t="s">
        <v>193</v>
      </c>
      <c r="I31" s="42"/>
      <c r="J31" s="43">
        <v>1.5</v>
      </c>
    </row>
    <row r="32" ht="19.5" customHeight="1" spans="1:10">
      <c r="A32" s="5"/>
      <c r="B32" s="5" t="s">
        <v>28</v>
      </c>
      <c r="C32" s="5" t="s">
        <v>194</v>
      </c>
      <c r="D32" s="5"/>
      <c r="E32" s="5"/>
      <c r="F32" s="5"/>
      <c r="G32" s="15" t="s">
        <v>195</v>
      </c>
      <c r="H32" s="34"/>
      <c r="I32" s="44"/>
      <c r="J32" s="45"/>
    </row>
    <row r="33" ht="19.5" customHeight="1" spans="1:10">
      <c r="A33" s="5"/>
      <c r="B33" s="5" t="s">
        <v>28</v>
      </c>
      <c r="C33" s="5" t="s">
        <v>196</v>
      </c>
      <c r="D33" s="5"/>
      <c r="E33" s="5"/>
      <c r="F33" s="5"/>
      <c r="G33" s="15" t="s">
        <v>192</v>
      </c>
      <c r="H33" s="34"/>
      <c r="I33" s="44"/>
      <c r="J33" s="45"/>
    </row>
    <row r="34" ht="19.5" customHeight="1" spans="1:10">
      <c r="A34" s="5"/>
      <c r="B34" s="5" t="s">
        <v>28</v>
      </c>
      <c r="C34" s="5" t="s">
        <v>197</v>
      </c>
      <c r="D34" s="5"/>
      <c r="E34" s="5"/>
      <c r="F34" s="5"/>
      <c r="G34" s="15" t="s">
        <v>192</v>
      </c>
      <c r="H34" s="35"/>
      <c r="I34" s="46"/>
      <c r="J34" s="47"/>
    </row>
    <row r="35" ht="19.5" customHeight="1" spans="1:10">
      <c r="A35" s="5"/>
      <c r="B35" s="5" t="s">
        <v>28</v>
      </c>
      <c r="C35" s="5" t="s">
        <v>198</v>
      </c>
      <c r="D35" s="5"/>
      <c r="E35" s="5"/>
      <c r="F35" s="5"/>
      <c r="G35" s="15" t="s">
        <v>199</v>
      </c>
      <c r="H35" s="33" t="s">
        <v>200</v>
      </c>
      <c r="I35" s="42"/>
      <c r="J35" s="9">
        <v>1.5</v>
      </c>
    </row>
    <row r="36" ht="19.5" customHeight="1" spans="1:10">
      <c r="A36" s="5"/>
      <c r="B36" s="5"/>
      <c r="C36" s="5" t="s">
        <v>201</v>
      </c>
      <c r="D36" s="5"/>
      <c r="E36" s="5"/>
      <c r="F36" s="5"/>
      <c r="G36" s="15" t="s">
        <v>202</v>
      </c>
      <c r="H36" s="35"/>
      <c r="I36" s="46"/>
      <c r="J36" s="14"/>
    </row>
    <row r="37" ht="19.5" customHeight="1" spans="1:10">
      <c r="A37" s="5"/>
      <c r="B37" s="5" t="s">
        <v>28</v>
      </c>
      <c r="C37" s="5" t="s">
        <v>203</v>
      </c>
      <c r="D37" s="5"/>
      <c r="E37" s="5"/>
      <c r="F37" s="5"/>
      <c r="G37" s="15" t="s">
        <v>204</v>
      </c>
      <c r="H37" s="33" t="s">
        <v>205</v>
      </c>
      <c r="I37" s="42"/>
      <c r="J37" s="9">
        <v>1.5</v>
      </c>
    </row>
    <row r="38" ht="24" customHeight="1" spans="1:10">
      <c r="A38" s="5"/>
      <c r="B38" s="5"/>
      <c r="C38" s="5" t="s">
        <v>206</v>
      </c>
      <c r="D38" s="5"/>
      <c r="E38" s="5"/>
      <c r="F38" s="5"/>
      <c r="G38" s="15" t="s">
        <v>207</v>
      </c>
      <c r="H38" s="35"/>
      <c r="I38" s="46"/>
      <c r="J38" s="14"/>
    </row>
    <row r="39" ht="29.45" customHeight="1" spans="1:10">
      <c r="A39" s="5"/>
      <c r="B39" s="5" t="s">
        <v>28</v>
      </c>
      <c r="C39" s="5" t="s">
        <v>208</v>
      </c>
      <c r="D39" s="5"/>
      <c r="E39" s="5"/>
      <c r="F39" s="5"/>
      <c r="G39" s="15" t="s">
        <v>209</v>
      </c>
      <c r="H39" s="5" t="s">
        <v>209</v>
      </c>
      <c r="I39" s="5"/>
      <c r="J39" s="5">
        <v>1.5</v>
      </c>
    </row>
    <row r="40" s="24" customFormat="1" ht="48" customHeight="1" spans="1:10">
      <c r="A40" s="5"/>
      <c r="B40" s="5" t="s">
        <v>28</v>
      </c>
      <c r="C40" s="5" t="s">
        <v>210</v>
      </c>
      <c r="D40" s="5"/>
      <c r="E40" s="5"/>
      <c r="F40" s="5"/>
      <c r="G40" s="15" t="s">
        <v>77</v>
      </c>
      <c r="H40" s="33" t="s">
        <v>211</v>
      </c>
      <c r="I40" s="42"/>
      <c r="J40" s="9">
        <v>1</v>
      </c>
    </row>
    <row r="41" s="24" customFormat="1" ht="48" customHeight="1" spans="1:10">
      <c r="A41" s="5"/>
      <c r="B41" s="5"/>
      <c r="C41" s="5" t="s">
        <v>212</v>
      </c>
      <c r="D41" s="5"/>
      <c r="E41" s="5"/>
      <c r="F41" s="5"/>
      <c r="G41" s="15" t="s">
        <v>213</v>
      </c>
      <c r="H41" s="35"/>
      <c r="I41" s="46"/>
      <c r="J41" s="14"/>
    </row>
    <row r="42" s="18" customFormat="1" ht="18.95" customHeight="1" spans="1:10">
      <c r="A42" s="5"/>
      <c r="B42" s="5" t="s">
        <v>28</v>
      </c>
      <c r="C42" s="5" t="s">
        <v>214</v>
      </c>
      <c r="D42" s="5"/>
      <c r="E42" s="5"/>
      <c r="F42" s="5"/>
      <c r="G42" s="15" t="s">
        <v>209</v>
      </c>
      <c r="H42" s="5" t="s">
        <v>209</v>
      </c>
      <c r="I42" s="5"/>
      <c r="J42" s="5">
        <v>1</v>
      </c>
    </row>
    <row r="43" ht="32.1" customHeight="1" spans="1:10">
      <c r="A43" s="5"/>
      <c r="B43" s="5" t="s">
        <v>28</v>
      </c>
      <c r="C43" s="5" t="s">
        <v>215</v>
      </c>
      <c r="D43" s="5"/>
      <c r="E43" s="5"/>
      <c r="F43" s="5"/>
      <c r="G43" s="15" t="s">
        <v>77</v>
      </c>
      <c r="H43" s="33" t="s">
        <v>77</v>
      </c>
      <c r="I43" s="42"/>
      <c r="J43" s="9">
        <v>1</v>
      </c>
    </row>
    <row r="44" ht="30.95" customHeight="1" spans="1:10">
      <c r="A44" s="5"/>
      <c r="B44" s="5" t="s">
        <v>28</v>
      </c>
      <c r="C44" s="5" t="s">
        <v>216</v>
      </c>
      <c r="D44" s="5"/>
      <c r="E44" s="5"/>
      <c r="F44" s="5"/>
      <c r="G44" s="15" t="s">
        <v>217</v>
      </c>
      <c r="H44" s="34"/>
      <c r="I44" s="44"/>
      <c r="J44" s="13"/>
    </row>
    <row r="45" ht="20.1" customHeight="1" spans="1:10">
      <c r="A45" s="5"/>
      <c r="B45" s="5" t="s">
        <v>28</v>
      </c>
      <c r="C45" s="5" t="s">
        <v>218</v>
      </c>
      <c r="D45" s="5"/>
      <c r="E45" s="5"/>
      <c r="F45" s="5"/>
      <c r="G45" s="15" t="s">
        <v>219</v>
      </c>
      <c r="H45" s="35"/>
      <c r="I45" s="46"/>
      <c r="J45" s="14"/>
    </row>
    <row r="46" ht="18.95" customHeight="1" spans="1:10">
      <c r="A46" s="5"/>
      <c r="B46" s="5" t="s">
        <v>28</v>
      </c>
      <c r="C46" s="5" t="s">
        <v>220</v>
      </c>
      <c r="D46" s="5"/>
      <c r="E46" s="5"/>
      <c r="F46" s="5"/>
      <c r="G46" s="15" t="s">
        <v>221</v>
      </c>
      <c r="H46" s="5" t="s">
        <v>222</v>
      </c>
      <c r="I46" s="5"/>
      <c r="J46" s="8">
        <f>30/35</f>
        <v>0.857142857142857</v>
      </c>
    </row>
    <row r="47" ht="18.95" customHeight="1" spans="1:10">
      <c r="A47" s="5"/>
      <c r="B47" s="5" t="s">
        <v>28</v>
      </c>
      <c r="C47" s="5" t="s">
        <v>223</v>
      </c>
      <c r="D47" s="5"/>
      <c r="E47" s="5"/>
      <c r="F47" s="5"/>
      <c r="G47" s="15" t="s">
        <v>224</v>
      </c>
      <c r="H47" s="5" t="s">
        <v>225</v>
      </c>
      <c r="I47" s="5"/>
      <c r="J47" s="5">
        <v>1</v>
      </c>
    </row>
    <row r="48" ht="18.95" customHeight="1" spans="1:10">
      <c r="A48" s="5"/>
      <c r="B48" s="5" t="s">
        <v>28</v>
      </c>
      <c r="C48" s="5" t="s">
        <v>226</v>
      </c>
      <c r="D48" s="5"/>
      <c r="E48" s="5"/>
      <c r="F48" s="5"/>
      <c r="G48" s="15" t="s">
        <v>227</v>
      </c>
      <c r="H48" s="5" t="s">
        <v>228</v>
      </c>
      <c r="I48" s="5"/>
      <c r="J48" s="5">
        <v>0.75</v>
      </c>
    </row>
    <row r="49" ht="18.95" customHeight="1" spans="1:10">
      <c r="A49" s="5"/>
      <c r="B49" s="5" t="s">
        <v>28</v>
      </c>
      <c r="C49" s="5" t="s">
        <v>229</v>
      </c>
      <c r="D49" s="5"/>
      <c r="E49" s="5"/>
      <c r="F49" s="5"/>
      <c r="G49" s="15" t="s">
        <v>230</v>
      </c>
      <c r="H49" s="5" t="s">
        <v>155</v>
      </c>
      <c r="I49" s="5"/>
      <c r="J49" s="5">
        <v>1</v>
      </c>
    </row>
    <row r="50" ht="18.95" customHeight="1" spans="1:10">
      <c r="A50" s="5"/>
      <c r="B50" s="5" t="s">
        <v>28</v>
      </c>
      <c r="C50" s="5" t="s">
        <v>231</v>
      </c>
      <c r="D50" s="5"/>
      <c r="E50" s="5"/>
      <c r="F50" s="5"/>
      <c r="G50" s="15" t="s">
        <v>232</v>
      </c>
      <c r="H50" s="5" t="s">
        <v>232</v>
      </c>
      <c r="I50" s="5"/>
      <c r="J50" s="5">
        <v>1</v>
      </c>
    </row>
    <row r="51" ht="18.95" customHeight="1" spans="1:10">
      <c r="A51" s="5"/>
      <c r="B51" s="5" t="s">
        <v>28</v>
      </c>
      <c r="C51" s="5" t="s">
        <v>233</v>
      </c>
      <c r="D51" s="5"/>
      <c r="E51" s="5"/>
      <c r="F51" s="5"/>
      <c r="G51" s="31" t="s">
        <v>234</v>
      </c>
      <c r="H51" s="5" t="s">
        <v>235</v>
      </c>
      <c r="I51" s="5"/>
      <c r="J51" s="5">
        <v>1</v>
      </c>
    </row>
    <row r="52" ht="18.95" customHeight="1" spans="1:10">
      <c r="A52" s="5"/>
      <c r="B52" s="5" t="s">
        <v>42</v>
      </c>
      <c r="C52" s="5" t="s">
        <v>236</v>
      </c>
      <c r="D52" s="5"/>
      <c r="E52" s="5"/>
      <c r="F52" s="5"/>
      <c r="G52" s="15">
        <v>1</v>
      </c>
      <c r="H52" s="20">
        <v>1</v>
      </c>
      <c r="I52" s="20"/>
      <c r="J52" s="5">
        <v>1</v>
      </c>
    </row>
    <row r="53" ht="18.95" customHeight="1" spans="1:10">
      <c r="A53" s="9" t="s">
        <v>45</v>
      </c>
      <c r="B53" s="5" t="s">
        <v>237</v>
      </c>
      <c r="C53" s="5" t="s">
        <v>238</v>
      </c>
      <c r="D53" s="5"/>
      <c r="E53" s="5"/>
      <c r="F53" s="5"/>
      <c r="G53" s="5" t="s">
        <v>239</v>
      </c>
      <c r="H53" s="5" t="s">
        <v>240</v>
      </c>
      <c r="I53" s="5"/>
      <c r="J53" s="48">
        <v>20</v>
      </c>
    </row>
    <row r="54" ht="18.95" customHeight="1" spans="1:10">
      <c r="A54" s="13"/>
      <c r="B54" s="5" t="s">
        <v>241</v>
      </c>
      <c r="C54" s="10" t="s">
        <v>149</v>
      </c>
      <c r="D54" s="11"/>
      <c r="E54" s="11"/>
      <c r="F54" s="12"/>
      <c r="G54" s="15" t="s">
        <v>242</v>
      </c>
      <c r="H54" s="16" t="s">
        <v>242</v>
      </c>
      <c r="I54" s="19"/>
      <c r="J54" s="49">
        <v>20</v>
      </c>
    </row>
    <row r="55" ht="21.95" customHeight="1" spans="1:10">
      <c r="A55" s="6" t="s">
        <v>53</v>
      </c>
      <c r="B55" s="6"/>
      <c r="C55" s="6"/>
      <c r="D55" s="6"/>
      <c r="E55" s="6"/>
      <c r="F55" s="6"/>
      <c r="G55" s="6"/>
      <c r="H55" s="6"/>
      <c r="I55" s="6"/>
      <c r="J55" s="6"/>
    </row>
    <row r="56" ht="36" customHeight="1" spans="1:10">
      <c r="A56" s="6" t="s">
        <v>54</v>
      </c>
      <c r="B56" s="6"/>
      <c r="C56" s="6"/>
      <c r="D56" s="6"/>
      <c r="E56" s="6"/>
      <c r="F56" s="6"/>
      <c r="G56" s="6"/>
      <c r="H56" s="6"/>
      <c r="I56" s="6"/>
      <c r="J56" s="6"/>
    </row>
    <row r="57" ht="45.95" customHeight="1" spans="1:10">
      <c r="A57" s="36" t="s">
        <v>55</v>
      </c>
      <c r="B57" s="36"/>
      <c r="C57" s="36"/>
      <c r="D57" s="36"/>
      <c r="E57" s="36"/>
      <c r="F57" s="36"/>
      <c r="G57" s="36"/>
      <c r="H57" s="36"/>
      <c r="I57" s="36"/>
      <c r="J57" s="36"/>
    </row>
    <row r="58" ht="50.1" customHeight="1" spans="1:10">
      <c r="A58" s="6" t="s">
        <v>56</v>
      </c>
      <c r="B58" s="6"/>
      <c r="C58" s="6"/>
      <c r="D58" s="6"/>
      <c r="E58" s="6"/>
      <c r="F58" s="6"/>
      <c r="G58" s="6"/>
      <c r="H58" s="6"/>
      <c r="I58" s="6"/>
      <c r="J58" s="6"/>
    </row>
    <row r="59" ht="15.75" customHeight="1" spans="1:10">
      <c r="A59" s="6" t="s">
        <v>57</v>
      </c>
      <c r="B59" s="6"/>
      <c r="C59" s="6"/>
      <c r="D59" s="6"/>
      <c r="E59" s="6"/>
      <c r="F59" s="6"/>
      <c r="G59" s="6"/>
      <c r="H59" s="6"/>
      <c r="I59" s="6"/>
      <c r="J59" s="6"/>
    </row>
  </sheetData>
  <mergeCells count="110">
    <mergeCell ref="A1:J1"/>
    <mergeCell ref="A2:C2"/>
    <mergeCell ref="I2:J2"/>
    <mergeCell ref="B3:J3"/>
    <mergeCell ref="B4:C4"/>
    <mergeCell ref="D4:E4"/>
    <mergeCell ref="F4:H4"/>
    <mergeCell ref="I4:J4"/>
    <mergeCell ref="B5:J5"/>
    <mergeCell ref="B6:J6"/>
    <mergeCell ref="B7:J7"/>
    <mergeCell ref="C8:D8"/>
    <mergeCell ref="E8:F8"/>
    <mergeCell ref="H8:J8"/>
    <mergeCell ref="C9:D9"/>
    <mergeCell ref="E9:F9"/>
    <mergeCell ref="H9:J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C19:F19"/>
    <mergeCell ref="C20:F20"/>
    <mergeCell ref="H20:I20"/>
    <mergeCell ref="C21:F21"/>
    <mergeCell ref="C22:F22"/>
    <mergeCell ref="C23:F23"/>
    <mergeCell ref="C24:F24"/>
    <mergeCell ref="C25:F25"/>
    <mergeCell ref="H25:I25"/>
    <mergeCell ref="C26:F26"/>
    <mergeCell ref="H26:I26"/>
    <mergeCell ref="C27:F27"/>
    <mergeCell ref="H27:I27"/>
    <mergeCell ref="C28:F28"/>
    <mergeCell ref="H28:I28"/>
    <mergeCell ref="C29:F29"/>
    <mergeCell ref="H29:I29"/>
    <mergeCell ref="C30:F30"/>
    <mergeCell ref="H30:I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H39:I39"/>
    <mergeCell ref="C40:F40"/>
    <mergeCell ref="C41:F41"/>
    <mergeCell ref="C42:F42"/>
    <mergeCell ref="H42:I42"/>
    <mergeCell ref="C43:F43"/>
    <mergeCell ref="C44:F44"/>
    <mergeCell ref="C45:F45"/>
    <mergeCell ref="C46:F46"/>
    <mergeCell ref="H46:I46"/>
    <mergeCell ref="C47:F47"/>
    <mergeCell ref="H47:I47"/>
    <mergeCell ref="C48:F48"/>
    <mergeCell ref="H48:I48"/>
    <mergeCell ref="C49:F49"/>
    <mergeCell ref="H49:I49"/>
    <mergeCell ref="C50:F50"/>
    <mergeCell ref="H50:I50"/>
    <mergeCell ref="C51:F51"/>
    <mergeCell ref="H51:I51"/>
    <mergeCell ref="C52:F52"/>
    <mergeCell ref="H52:I52"/>
    <mergeCell ref="C53:F53"/>
    <mergeCell ref="H53:I53"/>
    <mergeCell ref="C54:F54"/>
    <mergeCell ref="H54:I54"/>
    <mergeCell ref="A55:J55"/>
    <mergeCell ref="A56:J56"/>
    <mergeCell ref="A57:J57"/>
    <mergeCell ref="A58:J58"/>
    <mergeCell ref="A59:J59"/>
    <mergeCell ref="A8:A9"/>
    <mergeCell ref="A11:A52"/>
    <mergeCell ref="A53:A54"/>
    <mergeCell ref="J18:J19"/>
    <mergeCell ref="J21:J24"/>
    <mergeCell ref="J31:J34"/>
    <mergeCell ref="J35:J36"/>
    <mergeCell ref="J37:J38"/>
    <mergeCell ref="J40:J41"/>
    <mergeCell ref="J43:J45"/>
    <mergeCell ref="H18:I19"/>
    <mergeCell ref="H21:I24"/>
    <mergeCell ref="H31:I34"/>
    <mergeCell ref="H35:I36"/>
    <mergeCell ref="H37:I38"/>
    <mergeCell ref="H40:I41"/>
    <mergeCell ref="H43:I45"/>
  </mergeCells>
  <printOptions horizontalCentered="1"/>
  <pageMargins left="0.708661417322835" right="0.708661417322835" top="0.748031496062992" bottom="0.748031496062992" header="0.31496062992126" footer="0.31496062992126"/>
  <pageSetup paperSize="9" scale="95" fitToHeight="0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selection activeCell="I2" sqref="I2:J2"/>
    </sheetView>
  </sheetViews>
  <sheetFormatPr defaultColWidth="9" defaultRowHeight="14.25"/>
  <cols>
    <col min="1" max="1" width="11.125" style="2" customWidth="1"/>
    <col min="2" max="2" width="10.875" style="2" customWidth="1"/>
    <col min="3" max="3" width="9" style="2"/>
    <col min="4" max="4" width="6" style="2" customWidth="1"/>
    <col min="5" max="5" width="9" style="2"/>
    <col min="6" max="6" width="5.125" style="2" customWidth="1"/>
    <col min="7" max="7" width="11.375" style="2" customWidth="1"/>
    <col min="8" max="8" width="1.625" style="2" customWidth="1"/>
    <col min="9" max="9" width="9.375" style="2" customWidth="1"/>
    <col min="10" max="16384" width="9" style="2"/>
  </cols>
  <sheetData>
    <row r="1" s="1" customFormat="1" ht="22.5" spans="1:10">
      <c r="A1" s="3" t="s">
        <v>243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10">
      <c r="A2" s="4" t="s">
        <v>90</v>
      </c>
      <c r="B2" s="4"/>
      <c r="C2" s="4"/>
      <c r="I2" s="17" t="s">
        <v>244</v>
      </c>
      <c r="J2" s="18"/>
    </row>
    <row r="3" ht="24" customHeight="1" spans="1:10">
      <c r="A3" s="5" t="s">
        <v>3</v>
      </c>
      <c r="B3" s="5" t="s">
        <v>245</v>
      </c>
      <c r="C3" s="5"/>
      <c r="D3" s="5"/>
      <c r="E3" s="5"/>
      <c r="F3" s="5"/>
      <c r="G3" s="5"/>
      <c r="H3" s="5"/>
      <c r="I3" s="5"/>
      <c r="J3" s="5"/>
    </row>
    <row r="4" ht="30.95" customHeight="1" spans="1:10">
      <c r="A4" s="5" t="s">
        <v>5</v>
      </c>
      <c r="B4" s="5" t="s">
        <v>6</v>
      </c>
      <c r="C4" s="5"/>
      <c r="D4" s="5"/>
      <c r="E4" s="5"/>
      <c r="F4" s="5" t="s">
        <v>7</v>
      </c>
      <c r="G4" s="5"/>
      <c r="H4" s="5"/>
      <c r="I4" s="5" t="s">
        <v>246</v>
      </c>
      <c r="J4" s="5"/>
    </row>
    <row r="5" ht="24" customHeight="1" spans="1:10">
      <c r="A5" s="5" t="s">
        <v>9</v>
      </c>
      <c r="B5" s="6" t="s">
        <v>10</v>
      </c>
      <c r="C5" s="6"/>
      <c r="D5" s="6"/>
      <c r="E5" s="6"/>
      <c r="F5" s="6"/>
      <c r="G5" s="6"/>
      <c r="H5" s="6"/>
      <c r="I5" s="6"/>
      <c r="J5" s="6"/>
    </row>
    <row r="6" ht="24" customHeight="1" spans="1:10">
      <c r="A6" s="5" t="s">
        <v>11</v>
      </c>
      <c r="B6" s="6" t="s">
        <v>12</v>
      </c>
      <c r="C6" s="6"/>
      <c r="D6" s="6"/>
      <c r="E6" s="6"/>
      <c r="F6" s="6"/>
      <c r="G6" s="6"/>
      <c r="H6" s="6"/>
      <c r="I6" s="6"/>
      <c r="J6" s="6"/>
    </row>
    <row r="7" ht="24" customHeight="1" spans="1:10">
      <c r="A7" s="5" t="s">
        <v>13</v>
      </c>
      <c r="B7" s="6" t="s">
        <v>14</v>
      </c>
      <c r="C7" s="6"/>
      <c r="D7" s="6"/>
      <c r="E7" s="6"/>
      <c r="F7" s="6"/>
      <c r="G7" s="6"/>
      <c r="H7" s="6"/>
      <c r="I7" s="6"/>
      <c r="J7" s="6"/>
    </row>
    <row r="8" ht="27.95" customHeight="1" spans="1:10">
      <c r="A8" s="5" t="s">
        <v>15</v>
      </c>
      <c r="B8" s="5"/>
      <c r="C8" s="5" t="s">
        <v>16</v>
      </c>
      <c r="D8" s="5"/>
      <c r="E8" s="5" t="s">
        <v>17</v>
      </c>
      <c r="F8" s="5"/>
      <c r="G8" s="5" t="s">
        <v>18</v>
      </c>
      <c r="H8" s="5" t="s">
        <v>19</v>
      </c>
      <c r="I8" s="5"/>
      <c r="J8" s="5"/>
    </row>
    <row r="9" ht="30" customHeight="1" spans="1:10">
      <c r="A9" s="5"/>
      <c r="B9" s="5" t="s">
        <v>20</v>
      </c>
      <c r="C9" s="5">
        <v>249.2</v>
      </c>
      <c r="D9" s="5"/>
      <c r="E9" s="5">
        <v>249.1</v>
      </c>
      <c r="F9" s="5"/>
      <c r="G9" s="7">
        <f>E9/C9</f>
        <v>0.999598715890851</v>
      </c>
      <c r="H9" s="8">
        <f>G9*20</f>
        <v>19.991974317817</v>
      </c>
      <c r="I9" s="8"/>
      <c r="J9" s="8"/>
    </row>
    <row r="10" ht="30" customHeight="1" spans="1:10">
      <c r="A10" s="5" t="s">
        <v>21</v>
      </c>
      <c r="B10" s="5" t="s">
        <v>22</v>
      </c>
      <c r="C10" s="5" t="s">
        <v>23</v>
      </c>
      <c r="D10" s="5"/>
      <c r="E10" s="5"/>
      <c r="F10" s="5"/>
      <c r="G10" s="5" t="s">
        <v>24</v>
      </c>
      <c r="H10" s="5" t="s">
        <v>25</v>
      </c>
      <c r="I10" s="5"/>
      <c r="J10" s="5" t="s">
        <v>26</v>
      </c>
    </row>
    <row r="11" ht="19.5" customHeight="1" spans="1:10">
      <c r="A11" s="9" t="s">
        <v>27</v>
      </c>
      <c r="B11" s="5" t="s">
        <v>28</v>
      </c>
      <c r="C11" s="5" t="s">
        <v>247</v>
      </c>
      <c r="D11" s="5"/>
      <c r="E11" s="5"/>
      <c r="F11" s="5"/>
      <c r="G11" s="5" t="s">
        <v>248</v>
      </c>
      <c r="H11" s="10" t="s">
        <v>248</v>
      </c>
      <c r="I11" s="12"/>
      <c r="J11" s="5">
        <v>3</v>
      </c>
    </row>
    <row r="12" ht="19.5" customHeight="1" spans="1:10">
      <c r="A12" s="13"/>
      <c r="B12" s="5" t="s">
        <v>28</v>
      </c>
      <c r="C12" s="5" t="s">
        <v>249</v>
      </c>
      <c r="D12" s="5"/>
      <c r="E12" s="5"/>
      <c r="F12" s="5"/>
      <c r="G12" s="5" t="s">
        <v>250</v>
      </c>
      <c r="H12" s="10" t="s">
        <v>250</v>
      </c>
      <c r="I12" s="12" t="s">
        <v>250</v>
      </c>
      <c r="J12" s="5">
        <v>3</v>
      </c>
    </row>
    <row r="13" ht="19.5" customHeight="1" spans="1:10">
      <c r="A13" s="13"/>
      <c r="B13" s="5" t="s">
        <v>28</v>
      </c>
      <c r="C13" s="5" t="s">
        <v>251</v>
      </c>
      <c r="D13" s="5"/>
      <c r="E13" s="5"/>
      <c r="F13" s="5"/>
      <c r="G13" s="5" t="s">
        <v>104</v>
      </c>
      <c r="H13" s="10" t="s">
        <v>104</v>
      </c>
      <c r="I13" s="12" t="s">
        <v>104</v>
      </c>
      <c r="J13" s="5">
        <v>3</v>
      </c>
    </row>
    <row r="14" ht="19.5" customHeight="1" spans="1:10">
      <c r="A14" s="13"/>
      <c r="B14" s="5" t="s">
        <v>28</v>
      </c>
      <c r="C14" s="5" t="s">
        <v>252</v>
      </c>
      <c r="D14" s="5"/>
      <c r="E14" s="5"/>
      <c r="F14" s="5"/>
      <c r="G14" s="5" t="s">
        <v>189</v>
      </c>
      <c r="H14" s="5" t="s">
        <v>253</v>
      </c>
      <c r="I14" s="5"/>
      <c r="J14" s="5">
        <v>3</v>
      </c>
    </row>
    <row r="15" ht="19.5" customHeight="1" spans="1:10">
      <c r="A15" s="13"/>
      <c r="B15" s="5" t="s">
        <v>28</v>
      </c>
      <c r="C15" s="5" t="s">
        <v>254</v>
      </c>
      <c r="D15" s="5"/>
      <c r="E15" s="5"/>
      <c r="F15" s="5"/>
      <c r="G15" s="5" t="s">
        <v>255</v>
      </c>
      <c r="H15" s="5" t="s">
        <v>256</v>
      </c>
      <c r="I15" s="5" t="s">
        <v>255</v>
      </c>
      <c r="J15" s="5">
        <v>3</v>
      </c>
    </row>
    <row r="16" ht="19.5" customHeight="1" spans="1:10">
      <c r="A16" s="13"/>
      <c r="B16" s="5" t="s">
        <v>28</v>
      </c>
      <c r="C16" s="5" t="s">
        <v>257</v>
      </c>
      <c r="D16" s="5"/>
      <c r="E16" s="5"/>
      <c r="F16" s="5"/>
      <c r="G16" s="5" t="s">
        <v>258</v>
      </c>
      <c r="H16" s="5" t="s">
        <v>258</v>
      </c>
      <c r="I16" s="5" t="s">
        <v>258</v>
      </c>
      <c r="J16" s="5">
        <v>3</v>
      </c>
    </row>
    <row r="17" ht="19.5" customHeight="1" spans="1:10">
      <c r="A17" s="13"/>
      <c r="B17" s="5" t="s">
        <v>28</v>
      </c>
      <c r="C17" s="5" t="s">
        <v>259</v>
      </c>
      <c r="D17" s="5"/>
      <c r="E17" s="5"/>
      <c r="F17" s="5"/>
      <c r="G17" s="5" t="s">
        <v>70</v>
      </c>
      <c r="H17" s="5" t="s">
        <v>70</v>
      </c>
      <c r="I17" s="5" t="s">
        <v>70</v>
      </c>
      <c r="J17" s="5">
        <v>3</v>
      </c>
    </row>
    <row r="18" ht="19.5" customHeight="1" spans="1:10">
      <c r="A18" s="13"/>
      <c r="B18" s="5" t="s">
        <v>28</v>
      </c>
      <c r="C18" s="5" t="s">
        <v>260</v>
      </c>
      <c r="D18" s="5"/>
      <c r="E18" s="5"/>
      <c r="F18" s="5"/>
      <c r="G18" s="5" t="s">
        <v>261</v>
      </c>
      <c r="H18" s="5" t="s">
        <v>261</v>
      </c>
      <c r="I18" s="5" t="s">
        <v>261</v>
      </c>
      <c r="J18" s="5">
        <v>3</v>
      </c>
    </row>
    <row r="19" ht="19.5" customHeight="1" spans="1:10">
      <c r="A19" s="13"/>
      <c r="B19" s="5" t="s">
        <v>28</v>
      </c>
      <c r="C19" s="5" t="s">
        <v>262</v>
      </c>
      <c r="D19" s="5"/>
      <c r="E19" s="5"/>
      <c r="F19" s="5"/>
      <c r="G19" s="5" t="s">
        <v>263</v>
      </c>
      <c r="H19" s="5" t="s">
        <v>264</v>
      </c>
      <c r="I19" s="5" t="s">
        <v>263</v>
      </c>
      <c r="J19" s="5">
        <v>3</v>
      </c>
    </row>
    <row r="20" ht="19.5" customHeight="1" spans="1:10">
      <c r="A20" s="13"/>
      <c r="B20" s="5" t="s">
        <v>28</v>
      </c>
      <c r="C20" s="5" t="s">
        <v>265</v>
      </c>
      <c r="D20" s="5"/>
      <c r="E20" s="5"/>
      <c r="F20" s="5"/>
      <c r="G20" s="5" t="s">
        <v>119</v>
      </c>
      <c r="H20" s="5" t="s">
        <v>266</v>
      </c>
      <c r="I20" s="5"/>
      <c r="J20" s="5">
        <v>3</v>
      </c>
    </row>
    <row r="21" ht="19.5" customHeight="1" spans="1:10">
      <c r="A21" s="13"/>
      <c r="B21" s="5" t="s">
        <v>28</v>
      </c>
      <c r="C21" s="5" t="s">
        <v>267</v>
      </c>
      <c r="D21" s="5"/>
      <c r="E21" s="5"/>
      <c r="F21" s="5"/>
      <c r="G21" s="5">
        <v>25</v>
      </c>
      <c r="H21" s="5">
        <v>24</v>
      </c>
      <c r="I21" s="5"/>
      <c r="J21" s="5">
        <f>H21/25*3</f>
        <v>2.88</v>
      </c>
    </row>
    <row r="22" ht="19.5" customHeight="1" spans="1:10">
      <c r="A22" s="13"/>
      <c r="B22" s="5" t="s">
        <v>28</v>
      </c>
      <c r="C22" s="5" t="s">
        <v>268</v>
      </c>
      <c r="D22" s="5"/>
      <c r="E22" s="5"/>
      <c r="F22" s="5"/>
      <c r="G22" s="5">
        <v>80</v>
      </c>
      <c r="H22" s="5">
        <v>107</v>
      </c>
      <c r="I22" s="5"/>
      <c r="J22" s="5">
        <v>3</v>
      </c>
    </row>
    <row r="23" ht="19.5" customHeight="1" spans="1:10">
      <c r="A23" s="13"/>
      <c r="B23" s="5" t="s">
        <v>42</v>
      </c>
      <c r="C23" s="5" t="s">
        <v>269</v>
      </c>
      <c r="D23" s="5"/>
      <c r="E23" s="5"/>
      <c r="F23" s="5"/>
      <c r="G23" s="15">
        <v>1</v>
      </c>
      <c r="H23" s="20">
        <v>1</v>
      </c>
      <c r="I23" s="20"/>
      <c r="J23" s="5">
        <v>4</v>
      </c>
    </row>
    <row r="24" ht="30" customHeight="1" spans="1:10">
      <c r="A24" s="5" t="s">
        <v>45</v>
      </c>
      <c r="B24" s="5" t="s">
        <v>51</v>
      </c>
      <c r="C24" s="5" t="s">
        <v>270</v>
      </c>
      <c r="D24" s="5"/>
      <c r="E24" s="5"/>
      <c r="F24" s="5"/>
      <c r="G24" s="15">
        <v>0.9</v>
      </c>
      <c r="H24" s="20">
        <v>0.9</v>
      </c>
      <c r="I24" s="20">
        <v>0.9</v>
      </c>
      <c r="J24" s="5">
        <v>18</v>
      </c>
    </row>
    <row r="25" ht="30" customHeight="1" spans="1:10">
      <c r="A25" s="5"/>
      <c r="B25" s="5" t="s">
        <v>51</v>
      </c>
      <c r="C25" s="5" t="s">
        <v>271</v>
      </c>
      <c r="D25" s="5"/>
      <c r="E25" s="5"/>
      <c r="F25" s="5"/>
      <c r="G25" s="15">
        <v>0.9</v>
      </c>
      <c r="H25" s="20">
        <v>0.9</v>
      </c>
      <c r="I25" s="20">
        <v>0.9</v>
      </c>
      <c r="J25" s="5">
        <v>20</v>
      </c>
    </row>
    <row r="26" ht="21.95" customHeight="1" spans="1:10">
      <c r="A26" s="6" t="s">
        <v>53</v>
      </c>
      <c r="B26" s="6"/>
      <c r="C26" s="6"/>
      <c r="D26" s="6"/>
      <c r="E26" s="6"/>
      <c r="F26" s="6"/>
      <c r="G26" s="6"/>
      <c r="H26" s="6"/>
      <c r="I26" s="6"/>
      <c r="J26" s="6"/>
    </row>
    <row r="27" ht="39.6" customHeight="1" spans="1:10">
      <c r="A27" s="6" t="s">
        <v>54</v>
      </c>
      <c r="B27" s="6"/>
      <c r="C27" s="6"/>
      <c r="D27" s="6"/>
      <c r="E27" s="6"/>
      <c r="F27" s="6"/>
      <c r="G27" s="6"/>
      <c r="H27" s="6"/>
      <c r="I27" s="6"/>
      <c r="J27" s="6"/>
    </row>
    <row r="28" ht="50.1" customHeight="1" spans="1:10">
      <c r="A28" s="6" t="s">
        <v>55</v>
      </c>
      <c r="B28" s="6"/>
      <c r="C28" s="6"/>
      <c r="D28" s="6"/>
      <c r="E28" s="6"/>
      <c r="F28" s="6"/>
      <c r="G28" s="6"/>
      <c r="H28" s="6"/>
      <c r="I28" s="6"/>
      <c r="J28" s="6"/>
    </row>
    <row r="29" ht="51.6" customHeight="1" spans="1:10">
      <c r="A29" s="6" t="s">
        <v>56</v>
      </c>
      <c r="B29" s="6"/>
      <c r="C29" s="6"/>
      <c r="D29" s="6"/>
      <c r="E29" s="6"/>
      <c r="F29" s="6"/>
      <c r="G29" s="6"/>
      <c r="H29" s="6"/>
      <c r="I29" s="6"/>
      <c r="J29" s="6"/>
    </row>
    <row r="30" ht="15.75" customHeight="1" spans="1:10">
      <c r="A30" s="6" t="s">
        <v>57</v>
      </c>
      <c r="B30" s="6"/>
      <c r="C30" s="6"/>
      <c r="D30" s="6"/>
      <c r="E30" s="6"/>
      <c r="F30" s="6"/>
      <c r="G30" s="6"/>
      <c r="H30" s="6"/>
      <c r="I30" s="6"/>
      <c r="J30" s="6"/>
    </row>
  </sheetData>
  <mergeCells count="57">
    <mergeCell ref="A1:J1"/>
    <mergeCell ref="A2:C2"/>
    <mergeCell ref="I2:J2"/>
    <mergeCell ref="B3:J3"/>
    <mergeCell ref="B4:C4"/>
    <mergeCell ref="D4:E4"/>
    <mergeCell ref="F4:H4"/>
    <mergeCell ref="I4:J4"/>
    <mergeCell ref="B5:J5"/>
    <mergeCell ref="B6:J6"/>
    <mergeCell ref="B7:J7"/>
    <mergeCell ref="C8:D8"/>
    <mergeCell ref="E8:F8"/>
    <mergeCell ref="H8:J8"/>
    <mergeCell ref="C9:D9"/>
    <mergeCell ref="E9:F9"/>
    <mergeCell ref="H9:J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C22:F22"/>
    <mergeCell ref="H22:I22"/>
    <mergeCell ref="C23:F23"/>
    <mergeCell ref="H23:I23"/>
    <mergeCell ref="C24:F24"/>
    <mergeCell ref="H24:I24"/>
    <mergeCell ref="C25:F25"/>
    <mergeCell ref="H25:I25"/>
    <mergeCell ref="A26:J26"/>
    <mergeCell ref="A27:J27"/>
    <mergeCell ref="A28:J28"/>
    <mergeCell ref="A29:J29"/>
    <mergeCell ref="A30:J30"/>
    <mergeCell ref="A8:A9"/>
    <mergeCell ref="A11:A23"/>
    <mergeCell ref="A24:A25"/>
  </mergeCells>
  <printOptions horizontalCentered="1"/>
  <pageMargins left="0.708661417322835" right="0.708661417322835" top="0.748031496062992" bottom="0.748031496062992" header="0.31496062992126" footer="0.31496062992126"/>
  <pageSetup paperSize="9" scale="95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zoomScale="102" zoomScaleNormal="102" topLeftCell="A10" workbookViewId="0">
      <selection activeCell="M8" sqref="M8"/>
    </sheetView>
  </sheetViews>
  <sheetFormatPr defaultColWidth="9" defaultRowHeight="14.25"/>
  <cols>
    <col min="1" max="1" width="11.125" style="2" customWidth="1"/>
    <col min="2" max="2" width="10.875" style="2" customWidth="1"/>
    <col min="3" max="3" width="9" style="2"/>
    <col min="4" max="4" width="6" style="2" customWidth="1"/>
    <col min="5" max="5" width="9" style="2"/>
    <col min="6" max="6" width="5.125" style="2" customWidth="1"/>
    <col min="7" max="7" width="11.375" style="2" customWidth="1"/>
    <col min="8" max="8" width="1.625" style="2" customWidth="1"/>
    <col min="9" max="9" width="10.75" style="2" customWidth="1"/>
    <col min="10" max="10" width="12.75" style="2"/>
    <col min="11" max="16384" width="9" style="2"/>
  </cols>
  <sheetData>
    <row r="1" s="1" customFormat="1" ht="22.5" spans="1:10">
      <c r="A1" s="3" t="s">
        <v>272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10">
      <c r="A2" s="4" t="s">
        <v>90</v>
      </c>
      <c r="B2" s="4"/>
      <c r="C2" s="4"/>
      <c r="I2" s="17" t="s">
        <v>273</v>
      </c>
      <c r="J2" s="18"/>
    </row>
    <row r="3" ht="24" customHeight="1" spans="1:10">
      <c r="A3" s="5" t="s">
        <v>3</v>
      </c>
      <c r="B3" s="5" t="s">
        <v>274</v>
      </c>
      <c r="C3" s="5"/>
      <c r="D3" s="5"/>
      <c r="E3" s="5"/>
      <c r="F3" s="5"/>
      <c r="G3" s="5"/>
      <c r="H3" s="5"/>
      <c r="I3" s="5"/>
      <c r="J3" s="5"/>
    </row>
    <row r="4" ht="30.95" customHeight="1" spans="1:10">
      <c r="A4" s="5" t="s">
        <v>5</v>
      </c>
      <c r="B4" s="5" t="s">
        <v>6</v>
      </c>
      <c r="C4" s="5"/>
      <c r="D4" s="5"/>
      <c r="E4" s="5"/>
      <c r="F4" s="5" t="s">
        <v>7</v>
      </c>
      <c r="G4" s="5"/>
      <c r="H4" s="5"/>
      <c r="I4" s="5" t="s">
        <v>275</v>
      </c>
      <c r="J4" s="5"/>
    </row>
    <row r="5" ht="24" customHeight="1" spans="1:10">
      <c r="A5" s="5" t="s">
        <v>9</v>
      </c>
      <c r="B5" s="6" t="s">
        <v>10</v>
      </c>
      <c r="C5" s="6"/>
      <c r="D5" s="6"/>
      <c r="E5" s="6"/>
      <c r="F5" s="6"/>
      <c r="G5" s="6"/>
      <c r="H5" s="6"/>
      <c r="I5" s="6"/>
      <c r="J5" s="6"/>
    </row>
    <row r="6" ht="24" customHeight="1" spans="1:10">
      <c r="A6" s="5" t="s">
        <v>11</v>
      </c>
      <c r="B6" s="6" t="s">
        <v>12</v>
      </c>
      <c r="C6" s="6"/>
      <c r="D6" s="6"/>
      <c r="E6" s="6"/>
      <c r="F6" s="6"/>
      <c r="G6" s="6"/>
      <c r="H6" s="6"/>
      <c r="I6" s="6"/>
      <c r="J6" s="6"/>
    </row>
    <row r="7" ht="24" customHeight="1" spans="1:10">
      <c r="A7" s="5" t="s">
        <v>13</v>
      </c>
      <c r="B7" s="6" t="s">
        <v>14</v>
      </c>
      <c r="C7" s="6"/>
      <c r="D7" s="6"/>
      <c r="E7" s="6"/>
      <c r="F7" s="6"/>
      <c r="G7" s="6"/>
      <c r="H7" s="6"/>
      <c r="I7" s="6"/>
      <c r="J7" s="6"/>
    </row>
    <row r="8" ht="27.95" customHeight="1" spans="1:10">
      <c r="A8" s="5" t="s">
        <v>15</v>
      </c>
      <c r="B8" s="5"/>
      <c r="C8" s="5" t="s">
        <v>16</v>
      </c>
      <c r="D8" s="5"/>
      <c r="E8" s="5" t="s">
        <v>17</v>
      </c>
      <c r="F8" s="5"/>
      <c r="G8" s="5" t="s">
        <v>18</v>
      </c>
      <c r="H8" s="5" t="s">
        <v>19</v>
      </c>
      <c r="I8" s="5"/>
      <c r="J8" s="5"/>
    </row>
    <row r="9" ht="30" customHeight="1" spans="1:10">
      <c r="A9" s="5"/>
      <c r="B9" s="5" t="s">
        <v>20</v>
      </c>
      <c r="C9" s="5">
        <f>135+8.6</f>
        <v>143.6</v>
      </c>
      <c r="D9" s="5"/>
      <c r="E9" s="5">
        <v>138.16</v>
      </c>
      <c r="F9" s="5"/>
      <c r="G9" s="7">
        <f>E9/C9</f>
        <v>0.962116991643454</v>
      </c>
      <c r="H9" s="8">
        <f>G9*20</f>
        <v>19.2423398328691</v>
      </c>
      <c r="I9" s="8"/>
      <c r="J9" s="8"/>
    </row>
    <row r="10" ht="30" customHeight="1" spans="1:10">
      <c r="A10" s="5" t="s">
        <v>21</v>
      </c>
      <c r="B10" s="5" t="s">
        <v>22</v>
      </c>
      <c r="C10" s="5" t="s">
        <v>23</v>
      </c>
      <c r="D10" s="5"/>
      <c r="E10" s="5"/>
      <c r="F10" s="5"/>
      <c r="G10" s="5" t="s">
        <v>24</v>
      </c>
      <c r="H10" s="5" t="s">
        <v>25</v>
      </c>
      <c r="I10" s="5"/>
      <c r="J10" s="5" t="s">
        <v>26</v>
      </c>
    </row>
    <row r="11" ht="27.75" customHeight="1" spans="1:10">
      <c r="A11" s="5" t="s">
        <v>27</v>
      </c>
      <c r="B11" s="5" t="s">
        <v>28</v>
      </c>
      <c r="C11" s="5" t="s">
        <v>276</v>
      </c>
      <c r="D11" s="5"/>
      <c r="E11" s="5"/>
      <c r="F11" s="5"/>
      <c r="G11" s="5" t="s">
        <v>277</v>
      </c>
      <c r="H11" s="21" t="s">
        <v>278</v>
      </c>
      <c r="I11" s="21"/>
      <c r="J11" s="8">
        <f>134/141*6</f>
        <v>5.70212765957447</v>
      </c>
    </row>
    <row r="12" ht="20.45" customHeight="1" spans="1:10">
      <c r="A12" s="5"/>
      <c r="B12" s="5" t="s">
        <v>40</v>
      </c>
      <c r="C12" s="5" t="s">
        <v>279</v>
      </c>
      <c r="D12" s="5"/>
      <c r="E12" s="5"/>
      <c r="F12" s="5"/>
      <c r="G12" s="5" t="s">
        <v>277</v>
      </c>
      <c r="H12" s="21" t="s">
        <v>280</v>
      </c>
      <c r="I12" s="21"/>
      <c r="J12" s="5">
        <v>6</v>
      </c>
    </row>
    <row r="13" ht="20.45" customHeight="1" spans="1:10">
      <c r="A13" s="5"/>
      <c r="B13" s="5" t="s">
        <v>28</v>
      </c>
      <c r="C13" s="5" t="s">
        <v>281</v>
      </c>
      <c r="D13" s="5"/>
      <c r="E13" s="5"/>
      <c r="F13" s="5"/>
      <c r="G13" s="15">
        <v>0.8</v>
      </c>
      <c r="H13" s="15">
        <v>1</v>
      </c>
      <c r="I13" s="5"/>
      <c r="J13" s="5">
        <v>6</v>
      </c>
    </row>
    <row r="14" ht="20.45" customHeight="1" spans="1:10">
      <c r="A14" s="5"/>
      <c r="B14" s="5" t="s">
        <v>28</v>
      </c>
      <c r="C14" s="5" t="s">
        <v>282</v>
      </c>
      <c r="D14" s="5"/>
      <c r="E14" s="5"/>
      <c r="F14" s="5"/>
      <c r="G14" s="5" t="s">
        <v>283</v>
      </c>
      <c r="H14" s="5" t="s">
        <v>283</v>
      </c>
      <c r="I14" s="5"/>
      <c r="J14" s="5">
        <v>6</v>
      </c>
    </row>
    <row r="15" ht="20.45" customHeight="1" spans="1:10">
      <c r="A15" s="5"/>
      <c r="B15" s="5" t="s">
        <v>28</v>
      </c>
      <c r="C15" s="5" t="s">
        <v>284</v>
      </c>
      <c r="D15" s="5"/>
      <c r="E15" s="5"/>
      <c r="F15" s="5"/>
      <c r="G15" s="5" t="s">
        <v>283</v>
      </c>
      <c r="H15" s="5" t="s">
        <v>283</v>
      </c>
      <c r="I15" s="5"/>
      <c r="J15" s="5">
        <v>6</v>
      </c>
    </row>
    <row r="16" ht="20.45" customHeight="1" spans="1:10">
      <c r="A16" s="5"/>
      <c r="B16" s="5" t="s">
        <v>40</v>
      </c>
      <c r="C16" s="5" t="s">
        <v>285</v>
      </c>
      <c r="D16" s="5"/>
      <c r="E16" s="5"/>
      <c r="F16" s="5"/>
      <c r="G16" s="15">
        <v>0.8</v>
      </c>
      <c r="H16" s="5" t="s">
        <v>286</v>
      </c>
      <c r="I16" s="5"/>
      <c r="J16" s="5">
        <v>10</v>
      </c>
    </row>
    <row r="17" ht="33" customHeight="1" spans="1:10">
      <c r="A17" s="5" t="s">
        <v>45</v>
      </c>
      <c r="B17" s="5" t="s">
        <v>287</v>
      </c>
      <c r="C17" s="5" t="s">
        <v>288</v>
      </c>
      <c r="D17" s="5"/>
      <c r="E17" s="5"/>
      <c r="F17" s="5"/>
      <c r="G17" s="15" t="s">
        <v>48</v>
      </c>
      <c r="H17" s="5" t="s">
        <v>48</v>
      </c>
      <c r="I17" s="5"/>
      <c r="J17" s="5">
        <v>10</v>
      </c>
    </row>
    <row r="18" ht="30" customHeight="1" spans="1:10">
      <c r="A18" s="5"/>
      <c r="B18" s="5" t="s">
        <v>237</v>
      </c>
      <c r="C18" s="5" t="s">
        <v>289</v>
      </c>
      <c r="D18" s="5"/>
      <c r="E18" s="5"/>
      <c r="F18" s="5"/>
      <c r="G18" s="15" t="s">
        <v>290</v>
      </c>
      <c r="H18" s="5" t="s">
        <v>290</v>
      </c>
      <c r="I18" s="5"/>
      <c r="J18" s="5">
        <v>10</v>
      </c>
    </row>
    <row r="19" ht="30" customHeight="1" spans="1:10">
      <c r="A19" s="5"/>
      <c r="B19" s="5" t="s">
        <v>291</v>
      </c>
      <c r="C19" s="5" t="s">
        <v>271</v>
      </c>
      <c r="D19" s="5"/>
      <c r="E19" s="5"/>
      <c r="F19" s="5"/>
      <c r="G19" s="15">
        <v>0.9</v>
      </c>
      <c r="H19" s="15">
        <v>0.9</v>
      </c>
      <c r="I19" s="5"/>
      <c r="J19" s="5">
        <v>10</v>
      </c>
    </row>
    <row r="20" ht="30" customHeight="1" spans="1:10">
      <c r="A20" s="5"/>
      <c r="B20" s="5" t="s">
        <v>291</v>
      </c>
      <c r="C20" s="5" t="s">
        <v>292</v>
      </c>
      <c r="D20" s="5"/>
      <c r="E20" s="5"/>
      <c r="F20" s="5"/>
      <c r="G20" s="15">
        <v>0.9</v>
      </c>
      <c r="H20" s="15">
        <v>0.8</v>
      </c>
      <c r="I20" s="5"/>
      <c r="J20" s="5">
        <v>8</v>
      </c>
    </row>
    <row r="21" ht="21.95" customHeight="1" spans="1:11">
      <c r="A21" s="6" t="s">
        <v>53</v>
      </c>
      <c r="B21" s="6"/>
      <c r="C21" s="6"/>
      <c r="D21" s="6"/>
      <c r="E21" s="6"/>
      <c r="F21" s="6"/>
      <c r="G21" s="6"/>
      <c r="H21" s="6"/>
      <c r="I21" s="6"/>
      <c r="J21" s="6"/>
      <c r="K21" s="23"/>
    </row>
    <row r="22" ht="39.6" customHeight="1" spans="1:11">
      <c r="A22" s="6" t="s">
        <v>54</v>
      </c>
      <c r="B22" s="6"/>
      <c r="C22" s="6"/>
      <c r="D22" s="6"/>
      <c r="E22" s="6"/>
      <c r="F22" s="6"/>
      <c r="G22" s="6"/>
      <c r="H22" s="6"/>
      <c r="I22" s="6"/>
      <c r="J22" s="6"/>
      <c r="K22" s="23"/>
    </row>
    <row r="23" ht="50.1" customHeight="1" spans="1:11">
      <c r="A23" s="22" t="s">
        <v>55</v>
      </c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ht="51.6" customHeight="1" spans="1:11">
      <c r="A24" s="6" t="s">
        <v>56</v>
      </c>
      <c r="B24" s="6"/>
      <c r="C24" s="6"/>
      <c r="D24" s="6"/>
      <c r="E24" s="6"/>
      <c r="F24" s="6"/>
      <c r="G24" s="6"/>
      <c r="H24" s="6"/>
      <c r="I24" s="6"/>
      <c r="J24" s="6"/>
      <c r="K24" s="23"/>
    </row>
    <row r="25" ht="15.75" customHeight="1" spans="1:11">
      <c r="A25" s="6" t="s">
        <v>57</v>
      </c>
      <c r="B25" s="6"/>
      <c r="C25" s="6"/>
      <c r="D25" s="6"/>
      <c r="E25" s="6"/>
      <c r="F25" s="6"/>
      <c r="G25" s="6"/>
      <c r="H25" s="6"/>
      <c r="I25" s="6"/>
      <c r="J25" s="6"/>
      <c r="K25" s="23"/>
    </row>
  </sheetData>
  <mergeCells count="47">
    <mergeCell ref="A1:J1"/>
    <mergeCell ref="A2:C2"/>
    <mergeCell ref="I2:J2"/>
    <mergeCell ref="B3:J3"/>
    <mergeCell ref="B4:C4"/>
    <mergeCell ref="D4:E4"/>
    <mergeCell ref="F4:H4"/>
    <mergeCell ref="I4:J4"/>
    <mergeCell ref="B5:J5"/>
    <mergeCell ref="B6:J6"/>
    <mergeCell ref="B7:J7"/>
    <mergeCell ref="C8:D8"/>
    <mergeCell ref="E8:F8"/>
    <mergeCell ref="H8:J8"/>
    <mergeCell ref="C9:D9"/>
    <mergeCell ref="E9:F9"/>
    <mergeCell ref="H9:J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A21:J21"/>
    <mergeCell ref="A22:J22"/>
    <mergeCell ref="A23:J23"/>
    <mergeCell ref="A24:J24"/>
    <mergeCell ref="A25:J25"/>
    <mergeCell ref="A8:A9"/>
    <mergeCell ref="A11:A16"/>
    <mergeCell ref="A17:A20"/>
  </mergeCells>
  <printOptions horizontalCentered="1"/>
  <pageMargins left="0.708661417322835" right="0.708661417322835" top="0.748031496062992" bottom="0.748031496062992" header="0.31496062992126" footer="0.31496062992126"/>
  <pageSetup paperSize="9" scale="84" fitToHeight="0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zoomScale="97" zoomScaleNormal="97" workbookViewId="0">
      <selection activeCell="I2" sqref="I2:J2"/>
    </sheetView>
  </sheetViews>
  <sheetFormatPr defaultColWidth="9" defaultRowHeight="14.25"/>
  <cols>
    <col min="1" max="1" width="11.125" style="2" customWidth="1"/>
    <col min="2" max="2" width="10.875" style="2" customWidth="1"/>
    <col min="3" max="3" width="9" style="2"/>
    <col min="4" max="4" width="6" style="2" customWidth="1"/>
    <col min="5" max="5" width="9" style="2"/>
    <col min="6" max="6" width="5.125" style="2" customWidth="1"/>
    <col min="7" max="7" width="11.375" style="2" customWidth="1"/>
    <col min="8" max="8" width="1.625" style="2" customWidth="1"/>
    <col min="9" max="9" width="9.375" style="2" customWidth="1"/>
    <col min="10" max="16384" width="9" style="2"/>
  </cols>
  <sheetData>
    <row r="1" s="1" customFormat="1" ht="22.5" spans="1:10">
      <c r="A1" s="3" t="s">
        <v>293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10">
      <c r="A2" s="4" t="s">
        <v>90</v>
      </c>
      <c r="B2" s="4"/>
      <c r="C2" s="4"/>
      <c r="I2" s="17" t="s">
        <v>294</v>
      </c>
      <c r="J2" s="18"/>
    </row>
    <row r="3" ht="24" customHeight="1" spans="1:10">
      <c r="A3" s="5" t="s">
        <v>3</v>
      </c>
      <c r="B3" s="5" t="s">
        <v>295</v>
      </c>
      <c r="C3" s="5"/>
      <c r="D3" s="5"/>
      <c r="E3" s="5"/>
      <c r="F3" s="5"/>
      <c r="G3" s="5"/>
      <c r="H3" s="5"/>
      <c r="I3" s="5"/>
      <c r="J3" s="5"/>
    </row>
    <row r="4" ht="30.95" customHeight="1" spans="1:10">
      <c r="A4" s="5" t="s">
        <v>5</v>
      </c>
      <c r="B4" s="5" t="s">
        <v>6</v>
      </c>
      <c r="C4" s="5"/>
      <c r="D4" s="5"/>
      <c r="E4" s="5"/>
      <c r="F4" s="5" t="s">
        <v>7</v>
      </c>
      <c r="G4" s="5"/>
      <c r="H4" s="5"/>
      <c r="I4" s="5" t="s">
        <v>296</v>
      </c>
      <c r="J4" s="5"/>
    </row>
    <row r="5" ht="24" customHeight="1" spans="1:10">
      <c r="A5" s="5" t="s">
        <v>9</v>
      </c>
      <c r="B5" s="6" t="s">
        <v>10</v>
      </c>
      <c r="C5" s="6"/>
      <c r="D5" s="6"/>
      <c r="E5" s="6"/>
      <c r="F5" s="6"/>
      <c r="G5" s="6"/>
      <c r="H5" s="6"/>
      <c r="I5" s="6"/>
      <c r="J5" s="6"/>
    </row>
    <row r="6" ht="24" customHeight="1" spans="1:10">
      <c r="A6" s="5" t="s">
        <v>11</v>
      </c>
      <c r="B6" s="6" t="s">
        <v>12</v>
      </c>
      <c r="C6" s="6"/>
      <c r="D6" s="6"/>
      <c r="E6" s="6"/>
      <c r="F6" s="6"/>
      <c r="G6" s="6"/>
      <c r="H6" s="6"/>
      <c r="I6" s="6"/>
      <c r="J6" s="6"/>
    </row>
    <row r="7" ht="24" customHeight="1" spans="1:10">
      <c r="A7" s="5" t="s">
        <v>13</v>
      </c>
      <c r="B7" s="6" t="s">
        <v>14</v>
      </c>
      <c r="C7" s="6"/>
      <c r="D7" s="6"/>
      <c r="E7" s="6"/>
      <c r="F7" s="6"/>
      <c r="G7" s="6"/>
      <c r="H7" s="6"/>
      <c r="I7" s="6"/>
      <c r="J7" s="6"/>
    </row>
    <row r="8" ht="27.95" customHeight="1" spans="1:10">
      <c r="A8" s="5" t="s">
        <v>15</v>
      </c>
      <c r="B8" s="5"/>
      <c r="C8" s="5" t="s">
        <v>16</v>
      </c>
      <c r="D8" s="5"/>
      <c r="E8" s="5" t="s">
        <v>17</v>
      </c>
      <c r="F8" s="5"/>
      <c r="G8" s="5" t="s">
        <v>18</v>
      </c>
      <c r="H8" s="5" t="s">
        <v>19</v>
      </c>
      <c r="I8" s="5"/>
      <c r="J8" s="5"/>
    </row>
    <row r="9" ht="30" customHeight="1" spans="1:10">
      <c r="A9" s="5"/>
      <c r="B9" s="5" t="s">
        <v>20</v>
      </c>
      <c r="C9" s="5">
        <v>94</v>
      </c>
      <c r="D9" s="5"/>
      <c r="E9" s="5">
        <v>91.25</v>
      </c>
      <c r="F9" s="5"/>
      <c r="G9" s="7">
        <f>E9/C9</f>
        <v>0.970744680851064</v>
      </c>
      <c r="H9" s="8">
        <f>G9*20</f>
        <v>19.4148936170213</v>
      </c>
      <c r="I9" s="8"/>
      <c r="J9" s="8"/>
    </row>
    <row r="10" ht="30" customHeight="1" spans="1:10">
      <c r="A10" s="5" t="s">
        <v>21</v>
      </c>
      <c r="B10" s="5" t="s">
        <v>22</v>
      </c>
      <c r="C10" s="5" t="s">
        <v>23</v>
      </c>
      <c r="D10" s="5"/>
      <c r="E10" s="5"/>
      <c r="F10" s="5"/>
      <c r="G10" s="5" t="s">
        <v>24</v>
      </c>
      <c r="H10" s="5" t="s">
        <v>25</v>
      </c>
      <c r="I10" s="5"/>
      <c r="J10" s="5" t="s">
        <v>26</v>
      </c>
    </row>
    <row r="11" ht="21" customHeight="1" spans="1:10">
      <c r="A11" s="5" t="s">
        <v>27</v>
      </c>
      <c r="B11" s="5" t="s">
        <v>28</v>
      </c>
      <c r="C11" s="5" t="s">
        <v>297</v>
      </c>
      <c r="D11" s="5"/>
      <c r="E11" s="5"/>
      <c r="F11" s="5"/>
      <c r="G11" s="5" t="s">
        <v>298</v>
      </c>
      <c r="H11" s="5" t="s">
        <v>298</v>
      </c>
      <c r="I11" s="5" t="s">
        <v>298</v>
      </c>
      <c r="J11" s="5">
        <v>8</v>
      </c>
    </row>
    <row r="12" ht="21" customHeight="1" spans="1:10">
      <c r="A12" s="5"/>
      <c r="B12" s="5" t="s">
        <v>28</v>
      </c>
      <c r="C12" s="5" t="s">
        <v>299</v>
      </c>
      <c r="D12" s="5"/>
      <c r="E12" s="5"/>
      <c r="F12" s="5"/>
      <c r="G12" s="5" t="s">
        <v>234</v>
      </c>
      <c r="H12" s="5" t="s">
        <v>234</v>
      </c>
      <c r="I12" s="5" t="s">
        <v>234</v>
      </c>
      <c r="J12" s="5">
        <v>8</v>
      </c>
    </row>
    <row r="13" ht="30.6" customHeight="1" spans="1:10">
      <c r="A13" s="5"/>
      <c r="B13" s="5" t="s">
        <v>28</v>
      </c>
      <c r="C13" s="5" t="s">
        <v>300</v>
      </c>
      <c r="D13" s="5"/>
      <c r="E13" s="5"/>
      <c r="F13" s="5"/>
      <c r="G13" s="5" t="s">
        <v>298</v>
      </c>
      <c r="H13" s="5" t="s">
        <v>298</v>
      </c>
      <c r="I13" s="5" t="s">
        <v>298</v>
      </c>
      <c r="J13" s="5">
        <v>8</v>
      </c>
    </row>
    <row r="14" ht="21.6" customHeight="1" spans="1:10">
      <c r="A14" s="5"/>
      <c r="B14" s="5" t="s">
        <v>28</v>
      </c>
      <c r="C14" s="5" t="s">
        <v>301</v>
      </c>
      <c r="D14" s="5"/>
      <c r="E14" s="5"/>
      <c r="F14" s="5"/>
      <c r="G14" s="5" t="s">
        <v>104</v>
      </c>
      <c r="H14" s="5" t="s">
        <v>104</v>
      </c>
      <c r="I14" s="5"/>
      <c r="J14" s="5">
        <v>8</v>
      </c>
    </row>
    <row r="15" ht="21.6" customHeight="1" spans="1:10">
      <c r="A15" s="5"/>
      <c r="B15" s="5" t="s">
        <v>28</v>
      </c>
      <c r="C15" s="5" t="s">
        <v>302</v>
      </c>
      <c r="D15" s="5"/>
      <c r="E15" s="5"/>
      <c r="F15" s="5"/>
      <c r="G15" s="5" t="s">
        <v>64</v>
      </c>
      <c r="H15" s="5" t="s">
        <v>303</v>
      </c>
      <c r="I15" s="5"/>
      <c r="J15" s="5">
        <v>8</v>
      </c>
    </row>
    <row r="16" ht="32.45" customHeight="1" spans="1:10">
      <c r="A16" s="5" t="s">
        <v>45</v>
      </c>
      <c r="B16" s="5" t="s">
        <v>237</v>
      </c>
      <c r="C16" s="5" t="s">
        <v>304</v>
      </c>
      <c r="D16" s="5"/>
      <c r="E16" s="5"/>
      <c r="F16" s="5"/>
      <c r="G16" s="15" t="s">
        <v>305</v>
      </c>
      <c r="H16" s="5" t="s">
        <v>305</v>
      </c>
      <c r="I16" s="5" t="s">
        <v>305</v>
      </c>
      <c r="J16" s="5">
        <v>8</v>
      </c>
    </row>
    <row r="17" ht="30.95" customHeight="1" spans="1:10">
      <c r="A17" s="5"/>
      <c r="B17" s="5" t="s">
        <v>237</v>
      </c>
      <c r="C17" s="5" t="s">
        <v>306</v>
      </c>
      <c r="D17" s="5"/>
      <c r="E17" s="5"/>
      <c r="F17" s="5"/>
      <c r="G17" s="15" t="s">
        <v>305</v>
      </c>
      <c r="H17" s="5" t="s">
        <v>305</v>
      </c>
      <c r="I17" s="5" t="s">
        <v>305</v>
      </c>
      <c r="J17" s="5">
        <v>10</v>
      </c>
    </row>
    <row r="18" ht="33.6" customHeight="1" spans="1:10">
      <c r="A18" s="5"/>
      <c r="B18" s="5" t="s">
        <v>237</v>
      </c>
      <c r="C18" s="5" t="s">
        <v>307</v>
      </c>
      <c r="D18" s="5"/>
      <c r="E18" s="5"/>
      <c r="F18" s="5"/>
      <c r="G18" s="15" t="s">
        <v>308</v>
      </c>
      <c r="H18" s="5" t="s">
        <v>308</v>
      </c>
      <c r="I18" s="5" t="s">
        <v>308</v>
      </c>
      <c r="J18" s="5">
        <v>10</v>
      </c>
    </row>
    <row r="19" ht="30" customHeight="1" spans="1:10">
      <c r="A19" s="5"/>
      <c r="B19" s="5" t="s">
        <v>51</v>
      </c>
      <c r="C19" s="5" t="s">
        <v>271</v>
      </c>
      <c r="D19" s="5"/>
      <c r="E19" s="5"/>
      <c r="F19" s="5"/>
      <c r="G19" s="15">
        <v>1</v>
      </c>
      <c r="H19" s="20">
        <v>1</v>
      </c>
      <c r="I19" s="20"/>
      <c r="J19" s="5">
        <v>10</v>
      </c>
    </row>
    <row r="20" ht="21.95" customHeight="1" spans="1:10">
      <c r="A20" s="6" t="s">
        <v>53</v>
      </c>
      <c r="B20" s="6"/>
      <c r="C20" s="6"/>
      <c r="D20" s="6"/>
      <c r="E20" s="6"/>
      <c r="F20" s="6"/>
      <c r="G20" s="6"/>
      <c r="H20" s="6"/>
      <c r="I20" s="6"/>
      <c r="J20" s="6"/>
    </row>
    <row r="21" ht="39.6" customHeight="1" spans="1:10">
      <c r="A21" s="6" t="s">
        <v>54</v>
      </c>
      <c r="B21" s="6"/>
      <c r="C21" s="6"/>
      <c r="D21" s="6"/>
      <c r="E21" s="6"/>
      <c r="F21" s="6"/>
      <c r="G21" s="6"/>
      <c r="H21" s="6"/>
      <c r="I21" s="6"/>
      <c r="J21" s="6"/>
    </row>
    <row r="22" ht="50.1" customHeight="1" spans="1:10">
      <c r="A22" s="6" t="s">
        <v>55</v>
      </c>
      <c r="B22" s="6"/>
      <c r="C22" s="6"/>
      <c r="D22" s="6"/>
      <c r="E22" s="6"/>
      <c r="F22" s="6"/>
      <c r="G22" s="6"/>
      <c r="H22" s="6"/>
      <c r="I22" s="6"/>
      <c r="J22" s="6"/>
    </row>
    <row r="23" ht="51.6" customHeight="1" spans="1:10">
      <c r="A23" s="6" t="s">
        <v>56</v>
      </c>
      <c r="B23" s="6"/>
      <c r="C23" s="6"/>
      <c r="D23" s="6"/>
      <c r="E23" s="6"/>
      <c r="F23" s="6"/>
      <c r="G23" s="6"/>
      <c r="H23" s="6"/>
      <c r="I23" s="6"/>
      <c r="J23" s="6"/>
    </row>
    <row r="24" ht="15.75" customHeight="1" spans="1:10">
      <c r="A24" s="6" t="s">
        <v>57</v>
      </c>
      <c r="B24" s="6"/>
      <c r="C24" s="6"/>
      <c r="D24" s="6"/>
      <c r="E24" s="6"/>
      <c r="F24" s="6"/>
      <c r="G24" s="6"/>
      <c r="H24" s="6"/>
      <c r="I24" s="6"/>
      <c r="J24" s="6"/>
    </row>
  </sheetData>
  <mergeCells count="45">
    <mergeCell ref="A1:J1"/>
    <mergeCell ref="A2:C2"/>
    <mergeCell ref="I2:J2"/>
    <mergeCell ref="B3:J3"/>
    <mergeCell ref="B4:C4"/>
    <mergeCell ref="D4:E4"/>
    <mergeCell ref="F4:H4"/>
    <mergeCell ref="I4:J4"/>
    <mergeCell ref="B5:J5"/>
    <mergeCell ref="B6:J6"/>
    <mergeCell ref="B7:J7"/>
    <mergeCell ref="C8:D8"/>
    <mergeCell ref="E8:F8"/>
    <mergeCell ref="H8:J8"/>
    <mergeCell ref="C9:D9"/>
    <mergeCell ref="E9:F9"/>
    <mergeCell ref="H9:J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A20:J20"/>
    <mergeCell ref="A21:J21"/>
    <mergeCell ref="A22:J22"/>
    <mergeCell ref="A23:J23"/>
    <mergeCell ref="A24:J24"/>
    <mergeCell ref="A8:A9"/>
    <mergeCell ref="A11:A15"/>
    <mergeCell ref="A16:A19"/>
  </mergeCells>
  <printOptions horizontalCentered="1"/>
  <pageMargins left="0.708661417322835" right="0.708661417322835" top="0.748031496062992" bottom="0.748031496062992" header="0.31496062992126" footer="0.31496062992126"/>
  <pageSetup paperSize="9" scale="99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workbookViewId="0">
      <selection activeCell="Q12" sqref="P11:Q12"/>
    </sheetView>
  </sheetViews>
  <sheetFormatPr defaultColWidth="9" defaultRowHeight="14.25"/>
  <cols>
    <col min="1" max="1" width="11.125" style="2" customWidth="1"/>
    <col min="2" max="2" width="10.875" style="2" customWidth="1"/>
    <col min="3" max="3" width="9" style="2"/>
    <col min="4" max="4" width="6" style="2" customWidth="1"/>
    <col min="5" max="5" width="9" style="2"/>
    <col min="6" max="6" width="5.125" style="2" customWidth="1"/>
    <col min="7" max="7" width="11.375" style="2" customWidth="1"/>
    <col min="8" max="8" width="1.625" style="2" customWidth="1"/>
    <col min="9" max="9" width="9.375" style="2" customWidth="1"/>
    <col min="10" max="16384" width="9" style="2"/>
  </cols>
  <sheetData>
    <row r="1" s="1" customFormat="1" ht="22.5" spans="1:10">
      <c r="A1" s="3" t="s">
        <v>309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10">
      <c r="A2" s="4" t="s">
        <v>59</v>
      </c>
      <c r="B2" s="4"/>
      <c r="C2" s="4"/>
      <c r="I2" s="17" t="s">
        <v>310</v>
      </c>
      <c r="J2" s="18"/>
    </row>
    <row r="3" ht="24" customHeight="1" spans="1:10">
      <c r="A3" s="5" t="s">
        <v>3</v>
      </c>
      <c r="B3" s="5" t="s">
        <v>311</v>
      </c>
      <c r="C3" s="5"/>
      <c r="D3" s="5"/>
      <c r="E3" s="5"/>
      <c r="F3" s="5"/>
      <c r="G3" s="5"/>
      <c r="H3" s="5"/>
      <c r="I3" s="5"/>
      <c r="J3" s="5"/>
    </row>
    <row r="4" ht="30.95" customHeight="1" spans="1:10">
      <c r="A4" s="5" t="s">
        <v>5</v>
      </c>
      <c r="B4" s="5" t="s">
        <v>6</v>
      </c>
      <c r="C4" s="5"/>
      <c r="D4" s="5"/>
      <c r="E4" s="5"/>
      <c r="F4" s="5" t="s">
        <v>7</v>
      </c>
      <c r="G4" s="5"/>
      <c r="H4" s="5"/>
      <c r="I4" s="5" t="s">
        <v>312</v>
      </c>
      <c r="J4" s="5"/>
    </row>
    <row r="5" ht="24" customHeight="1" spans="1:10">
      <c r="A5" s="5" t="s">
        <v>9</v>
      </c>
      <c r="B5" s="6" t="s">
        <v>10</v>
      </c>
      <c r="C5" s="6"/>
      <c r="D5" s="6"/>
      <c r="E5" s="6"/>
      <c r="F5" s="6"/>
      <c r="G5" s="6"/>
      <c r="H5" s="6"/>
      <c r="I5" s="6"/>
      <c r="J5" s="6"/>
    </row>
    <row r="6" ht="24" customHeight="1" spans="1:10">
      <c r="A6" s="5" t="s">
        <v>11</v>
      </c>
      <c r="B6" s="6" t="s">
        <v>12</v>
      </c>
      <c r="C6" s="6"/>
      <c r="D6" s="6"/>
      <c r="E6" s="6"/>
      <c r="F6" s="6"/>
      <c r="G6" s="6"/>
      <c r="H6" s="6"/>
      <c r="I6" s="6"/>
      <c r="J6" s="6"/>
    </row>
    <row r="7" ht="24" customHeight="1" spans="1:10">
      <c r="A7" s="5" t="s">
        <v>13</v>
      </c>
      <c r="B7" s="6" t="s">
        <v>14</v>
      </c>
      <c r="C7" s="6"/>
      <c r="D7" s="6"/>
      <c r="E7" s="6"/>
      <c r="F7" s="6"/>
      <c r="G7" s="6"/>
      <c r="H7" s="6"/>
      <c r="I7" s="6"/>
      <c r="J7" s="6"/>
    </row>
    <row r="8" ht="27.95" customHeight="1" spans="1:10">
      <c r="A8" s="5" t="s">
        <v>15</v>
      </c>
      <c r="B8" s="5"/>
      <c r="C8" s="5" t="s">
        <v>16</v>
      </c>
      <c r="D8" s="5"/>
      <c r="E8" s="5" t="s">
        <v>17</v>
      </c>
      <c r="F8" s="5"/>
      <c r="G8" s="5" t="s">
        <v>18</v>
      </c>
      <c r="H8" s="5" t="s">
        <v>19</v>
      </c>
      <c r="I8" s="5"/>
      <c r="J8" s="5"/>
    </row>
    <row r="9" ht="30" customHeight="1" spans="1:10">
      <c r="A9" s="5"/>
      <c r="B9" s="5" t="s">
        <v>20</v>
      </c>
      <c r="C9" s="5">
        <v>294</v>
      </c>
      <c r="D9" s="5"/>
      <c r="E9" s="5">
        <v>292.22</v>
      </c>
      <c r="F9" s="5"/>
      <c r="G9" s="7">
        <f>E9/C9</f>
        <v>0.993945578231293</v>
      </c>
      <c r="H9" s="8">
        <f>G9*20</f>
        <v>19.8789115646259</v>
      </c>
      <c r="I9" s="8"/>
      <c r="J9" s="8"/>
    </row>
    <row r="10" ht="30" customHeight="1" spans="1:10">
      <c r="A10" s="5" t="s">
        <v>21</v>
      </c>
      <c r="B10" s="5" t="s">
        <v>22</v>
      </c>
      <c r="C10" s="5" t="s">
        <v>23</v>
      </c>
      <c r="D10" s="5"/>
      <c r="E10" s="5"/>
      <c r="F10" s="5"/>
      <c r="G10" s="5" t="s">
        <v>24</v>
      </c>
      <c r="H10" s="5" t="s">
        <v>25</v>
      </c>
      <c r="I10" s="5"/>
      <c r="J10" s="5" t="s">
        <v>26</v>
      </c>
    </row>
    <row r="11" ht="30" customHeight="1" spans="1:10">
      <c r="A11" s="9" t="s">
        <v>27</v>
      </c>
      <c r="B11" s="5" t="s">
        <v>28</v>
      </c>
      <c r="C11" s="10" t="s">
        <v>313</v>
      </c>
      <c r="D11" s="11"/>
      <c r="E11" s="11"/>
      <c r="F11" s="12"/>
      <c r="G11" s="5" t="s">
        <v>314</v>
      </c>
      <c r="H11" s="10" t="s">
        <v>315</v>
      </c>
      <c r="I11" s="12"/>
      <c r="J11" s="5">
        <v>6</v>
      </c>
    </row>
    <row r="12" ht="30" customHeight="1" spans="1:10">
      <c r="A12" s="13"/>
      <c r="B12" s="5" t="s">
        <v>28</v>
      </c>
      <c r="C12" s="10" t="s">
        <v>316</v>
      </c>
      <c r="D12" s="11"/>
      <c r="E12" s="11"/>
      <c r="F12" s="12"/>
      <c r="G12" s="5" t="s">
        <v>317</v>
      </c>
      <c r="H12" s="10" t="s">
        <v>318</v>
      </c>
      <c r="I12" s="12"/>
      <c r="J12" s="5">
        <v>6</v>
      </c>
    </row>
    <row r="13" ht="21" customHeight="1" spans="1:10">
      <c r="A13" s="13"/>
      <c r="B13" s="5" t="s">
        <v>28</v>
      </c>
      <c r="C13" s="5" t="s">
        <v>319</v>
      </c>
      <c r="D13" s="5"/>
      <c r="E13" s="5"/>
      <c r="F13" s="5"/>
      <c r="G13" s="5" t="s">
        <v>320</v>
      </c>
      <c r="H13" s="5" t="s">
        <v>321</v>
      </c>
      <c r="I13" s="5"/>
      <c r="J13" s="5">
        <f>6*1.1/2</f>
        <v>3.3</v>
      </c>
    </row>
    <row r="14" ht="21" customHeight="1" spans="1:10">
      <c r="A14" s="13"/>
      <c r="B14" s="5" t="s">
        <v>28</v>
      </c>
      <c r="C14" s="5" t="s">
        <v>322</v>
      </c>
      <c r="D14" s="5"/>
      <c r="E14" s="5"/>
      <c r="F14" s="5"/>
      <c r="G14" s="5" t="s">
        <v>323</v>
      </c>
      <c r="H14" s="5" t="s">
        <v>323</v>
      </c>
      <c r="I14" s="5"/>
      <c r="J14" s="5">
        <v>6</v>
      </c>
    </row>
    <row r="15" ht="21" customHeight="1" spans="1:10">
      <c r="A15" s="13"/>
      <c r="B15" s="5" t="s">
        <v>28</v>
      </c>
      <c r="C15" s="5" t="s">
        <v>324</v>
      </c>
      <c r="D15" s="5"/>
      <c r="E15" s="5"/>
      <c r="F15" s="5"/>
      <c r="G15" s="5" t="s">
        <v>325</v>
      </c>
      <c r="H15" s="5" t="s">
        <v>325</v>
      </c>
      <c r="I15" s="5"/>
      <c r="J15" s="5">
        <v>6</v>
      </c>
    </row>
    <row r="16" ht="21" customHeight="1" spans="1:10">
      <c r="A16" s="13"/>
      <c r="B16" s="5" t="s">
        <v>326</v>
      </c>
      <c r="C16" s="5" t="s">
        <v>327</v>
      </c>
      <c r="D16" s="5"/>
      <c r="E16" s="5"/>
      <c r="F16" s="5"/>
      <c r="G16" s="5" t="s">
        <v>328</v>
      </c>
      <c r="H16" s="5" t="s">
        <v>328</v>
      </c>
      <c r="I16" s="5"/>
      <c r="J16" s="5">
        <v>5</v>
      </c>
    </row>
    <row r="17" ht="21" customHeight="1" spans="1:10">
      <c r="A17" s="14"/>
      <c r="B17" s="5" t="s">
        <v>326</v>
      </c>
      <c r="C17" s="5" t="s">
        <v>329</v>
      </c>
      <c r="D17" s="5"/>
      <c r="E17" s="5"/>
      <c r="F17" s="5"/>
      <c r="G17" s="15" t="s">
        <v>330</v>
      </c>
      <c r="H17" s="5" t="s">
        <v>330</v>
      </c>
      <c r="I17" s="5"/>
      <c r="J17" s="5">
        <v>5</v>
      </c>
    </row>
    <row r="18" ht="30" customHeight="1" spans="1:10">
      <c r="A18" s="5" t="s">
        <v>45</v>
      </c>
      <c r="B18" s="5" t="s">
        <v>51</v>
      </c>
      <c r="C18" s="5" t="s">
        <v>331</v>
      </c>
      <c r="D18" s="5"/>
      <c r="E18" s="5"/>
      <c r="F18" s="5"/>
      <c r="G18" s="15">
        <v>0.95</v>
      </c>
      <c r="H18" s="16">
        <v>0.95</v>
      </c>
      <c r="I18" s="19"/>
      <c r="J18" s="5">
        <v>20</v>
      </c>
    </row>
    <row r="19" ht="30" customHeight="1" spans="1:10">
      <c r="A19" s="5"/>
      <c r="B19" s="5" t="s">
        <v>51</v>
      </c>
      <c r="C19" s="5" t="s">
        <v>332</v>
      </c>
      <c r="D19" s="5"/>
      <c r="E19" s="5"/>
      <c r="F19" s="5"/>
      <c r="G19" s="15">
        <v>0.96</v>
      </c>
      <c r="H19" s="16">
        <v>0.95</v>
      </c>
      <c r="I19" s="19"/>
      <c r="J19" s="5">
        <v>18</v>
      </c>
    </row>
    <row r="20" ht="21.95" customHeight="1" spans="1:10">
      <c r="A20" s="6" t="s">
        <v>53</v>
      </c>
      <c r="B20" s="6"/>
      <c r="C20" s="6"/>
      <c r="D20" s="6"/>
      <c r="E20" s="6"/>
      <c r="F20" s="6"/>
      <c r="G20" s="6"/>
      <c r="H20" s="6"/>
      <c r="I20" s="6"/>
      <c r="J20" s="6"/>
    </row>
    <row r="21" ht="39.6" customHeight="1" spans="1:10">
      <c r="A21" s="6" t="s">
        <v>54</v>
      </c>
      <c r="B21" s="6"/>
      <c r="C21" s="6"/>
      <c r="D21" s="6"/>
      <c r="E21" s="6"/>
      <c r="F21" s="6"/>
      <c r="G21" s="6"/>
      <c r="H21" s="6"/>
      <c r="I21" s="6"/>
      <c r="J21" s="6"/>
    </row>
    <row r="22" ht="50.1" customHeight="1" spans="1:10">
      <c r="A22" s="6" t="s">
        <v>55</v>
      </c>
      <c r="B22" s="6"/>
      <c r="C22" s="6"/>
      <c r="D22" s="6"/>
      <c r="E22" s="6"/>
      <c r="F22" s="6"/>
      <c r="G22" s="6"/>
      <c r="H22" s="6"/>
      <c r="I22" s="6"/>
      <c r="J22" s="6"/>
    </row>
    <row r="23" ht="51.6" customHeight="1" spans="1:10">
      <c r="A23" s="6" t="s">
        <v>56</v>
      </c>
      <c r="B23" s="6"/>
      <c r="C23" s="6"/>
      <c r="D23" s="6"/>
      <c r="E23" s="6"/>
      <c r="F23" s="6"/>
      <c r="G23" s="6"/>
      <c r="H23" s="6"/>
      <c r="I23" s="6"/>
      <c r="J23" s="6"/>
    </row>
    <row r="24" ht="15.75" customHeight="1" spans="1:10">
      <c r="A24" s="6" t="s">
        <v>57</v>
      </c>
      <c r="B24" s="6"/>
      <c r="C24" s="6"/>
      <c r="D24" s="6"/>
      <c r="E24" s="6"/>
      <c r="F24" s="6"/>
      <c r="G24" s="6"/>
      <c r="H24" s="6"/>
      <c r="I24" s="6"/>
      <c r="J24" s="6"/>
    </row>
  </sheetData>
  <mergeCells count="45">
    <mergeCell ref="A1:J1"/>
    <mergeCell ref="A2:C2"/>
    <mergeCell ref="I2:J2"/>
    <mergeCell ref="B3:J3"/>
    <mergeCell ref="B4:C4"/>
    <mergeCell ref="D4:E4"/>
    <mergeCell ref="F4:H4"/>
    <mergeCell ref="I4:J4"/>
    <mergeCell ref="B5:J5"/>
    <mergeCell ref="B6:J6"/>
    <mergeCell ref="B7:J7"/>
    <mergeCell ref="C8:D8"/>
    <mergeCell ref="E8:F8"/>
    <mergeCell ref="H8:J8"/>
    <mergeCell ref="C9:D9"/>
    <mergeCell ref="E9:F9"/>
    <mergeCell ref="H9:J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A20:J20"/>
    <mergeCell ref="A21:J21"/>
    <mergeCell ref="A22:J22"/>
    <mergeCell ref="A23:J23"/>
    <mergeCell ref="A24:J24"/>
    <mergeCell ref="A8:A9"/>
    <mergeCell ref="A11:A17"/>
    <mergeCell ref="A18:A19"/>
  </mergeCells>
  <printOptions horizontalCentered="1"/>
  <pageMargins left="0.708661417322835" right="0.708661417322835" top="0.748031496062992" bottom="0.748031496062992" header="0.31496062992126" footer="0.31496062992126"/>
  <pageSetup paperSize="9" scale="9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科学技术普及活动</vt:lpstr>
      <vt:lpstr>学会·建设及学术活动</vt:lpstr>
      <vt:lpstr>综合事务工作</vt:lpstr>
      <vt:lpstr>湖北科学普及专项转移支付</vt:lpstr>
      <vt:lpstr>省科技馆业务运行经费</vt:lpstr>
      <vt:lpstr>湖北省青少年科学教育活动</vt:lpstr>
      <vt:lpstr>服务学会改革发展</vt:lpstr>
      <vt:lpstr>院士专家服务联络经费</vt:lpstr>
      <vt:lpstr>农村科普和农民技能提升项目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adf</dc:creator>
  <cp:lastModifiedBy>adf</cp:lastModifiedBy>
  <dcterms:created xsi:type="dcterms:W3CDTF">2019-08-27T01:11:00Z</dcterms:created>
  <dcterms:modified xsi:type="dcterms:W3CDTF">2019-08-27T02:09:59Z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